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filterPrivacy="1" codeName="ThisWorkbook"/>
  <xr:revisionPtr revIDLastSave="0" documentId="13_ncr:1_{FB8E3EED-EA4F-49EA-9B85-9C5902D2E3D2}" xr6:coauthVersionLast="36" xr6:coauthVersionMax="45" xr10:uidLastSave="{00000000-0000-0000-0000-000000000000}"/>
  <bookViews>
    <workbookView xWindow="0" yWindow="0" windowWidth="28800" windowHeight="12135" xr2:uid="{00000000-000D-0000-FFFF-FFFF00000000}"/>
  </bookViews>
  <sheets>
    <sheet name="入力例" sheetId="10" r:id="rId1"/>
    <sheet name="表紙" sheetId="2" r:id="rId2"/>
    <sheet name="小計" sheetId="8" r:id="rId3"/>
    <sheet name="明細1" sheetId="9" r:id="rId4"/>
    <sheet name="明細2" sheetId="11" r:id="rId5"/>
    <sheet name="明細3" sheetId="12" r:id="rId6"/>
  </sheets>
  <definedNames>
    <definedName name="_xlnm.Print_Area" localSheetId="2">小計!$A$1:$J$30</definedName>
    <definedName name="_xlnm.Print_Area" localSheetId="1">表紙!$A$1:$AP$27</definedName>
    <definedName name="_xlnm.Print_Area" localSheetId="3">明細1!$A$1:$J$30</definedName>
    <definedName name="_xlnm.Print_Area" localSheetId="4">明細2!$A$1:$J$30</definedName>
    <definedName name="_xlnm.Print_Area" localSheetId="5">明細3!$A$1:$J$30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9" l="1"/>
  <c r="H9" i="12" l="1"/>
  <c r="H8" i="12"/>
  <c r="H7" i="12"/>
  <c r="B6" i="11"/>
  <c r="B6" i="9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S9" i="12" s="1"/>
  <c r="T9" i="12" s="1"/>
  <c r="S8" i="12"/>
  <c r="T8" i="12" s="1"/>
  <c r="R8" i="12"/>
  <c r="R7" i="12"/>
  <c r="R29" i="11"/>
  <c r="R28" i="11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S7" i="12" l="1"/>
  <c r="T7" i="12" s="1"/>
  <c r="R30" i="12"/>
  <c r="R30" i="11"/>
  <c r="S30" i="9"/>
  <c r="B4" i="12"/>
  <c r="B3" i="12"/>
  <c r="B4" i="11"/>
  <c r="B3" i="11"/>
  <c r="B4" i="8"/>
  <c r="B3" i="8"/>
  <c r="B4" i="9"/>
  <c r="B3" i="9"/>
  <c r="H6" i="8"/>
  <c r="H7" i="11"/>
  <c r="S7" i="11" s="1"/>
  <c r="T7" i="11" s="1"/>
  <c r="H29" i="12"/>
  <c r="S29" i="12" s="1"/>
  <c r="T29" i="12" s="1"/>
  <c r="H28" i="12"/>
  <c r="S28" i="12" s="1"/>
  <c r="T28" i="12" s="1"/>
  <c r="H27" i="12"/>
  <c r="S27" i="12" s="1"/>
  <c r="T27" i="12" s="1"/>
  <c r="H26" i="12"/>
  <c r="S26" i="12" s="1"/>
  <c r="T26" i="12" s="1"/>
  <c r="H25" i="12"/>
  <c r="S25" i="12" s="1"/>
  <c r="T25" i="12" s="1"/>
  <c r="H24" i="12"/>
  <c r="S24" i="12" s="1"/>
  <c r="T24" i="12" s="1"/>
  <c r="H23" i="12"/>
  <c r="S23" i="12" s="1"/>
  <c r="T23" i="12" s="1"/>
  <c r="H22" i="12"/>
  <c r="S22" i="12" s="1"/>
  <c r="T22" i="12" s="1"/>
  <c r="H21" i="12"/>
  <c r="S21" i="12" s="1"/>
  <c r="T21" i="12" s="1"/>
  <c r="H20" i="12"/>
  <c r="S20" i="12" s="1"/>
  <c r="T20" i="12" s="1"/>
  <c r="H19" i="12"/>
  <c r="S19" i="12" s="1"/>
  <c r="T19" i="12" s="1"/>
  <c r="H18" i="12"/>
  <c r="S18" i="12" s="1"/>
  <c r="T18" i="12" s="1"/>
  <c r="H17" i="12"/>
  <c r="S17" i="12" s="1"/>
  <c r="T17" i="12" s="1"/>
  <c r="H16" i="12"/>
  <c r="S16" i="12" s="1"/>
  <c r="T16" i="12" s="1"/>
  <c r="H15" i="12"/>
  <c r="S15" i="12" s="1"/>
  <c r="T15" i="12" s="1"/>
  <c r="H14" i="12"/>
  <c r="S14" i="12" s="1"/>
  <c r="T14" i="12" s="1"/>
  <c r="H13" i="12"/>
  <c r="S13" i="12" s="1"/>
  <c r="T13" i="12" s="1"/>
  <c r="H12" i="12"/>
  <c r="S12" i="12" s="1"/>
  <c r="T12" i="12" s="1"/>
  <c r="H11" i="12"/>
  <c r="S11" i="12" s="1"/>
  <c r="T11" i="12" s="1"/>
  <c r="H10" i="12"/>
  <c r="S10" i="12" s="1"/>
  <c r="T10" i="12" s="1"/>
  <c r="B1" i="12"/>
  <c r="H29" i="11"/>
  <c r="S29" i="11" s="1"/>
  <c r="T29" i="11" s="1"/>
  <c r="H28" i="11"/>
  <c r="S28" i="11" s="1"/>
  <c r="T28" i="11" s="1"/>
  <c r="H27" i="11"/>
  <c r="S27" i="11" s="1"/>
  <c r="T27" i="11" s="1"/>
  <c r="H26" i="11"/>
  <c r="S26" i="11" s="1"/>
  <c r="T26" i="11" s="1"/>
  <c r="H25" i="11"/>
  <c r="S25" i="11" s="1"/>
  <c r="T25" i="11" s="1"/>
  <c r="H24" i="11"/>
  <c r="S24" i="11" s="1"/>
  <c r="T24" i="11" s="1"/>
  <c r="H23" i="11"/>
  <c r="S23" i="11" s="1"/>
  <c r="T23" i="11" s="1"/>
  <c r="H22" i="11"/>
  <c r="S22" i="11" s="1"/>
  <c r="T22" i="11" s="1"/>
  <c r="H21" i="11"/>
  <c r="S21" i="11" s="1"/>
  <c r="T21" i="11" s="1"/>
  <c r="H20" i="11"/>
  <c r="S20" i="11" s="1"/>
  <c r="T20" i="11" s="1"/>
  <c r="H19" i="11"/>
  <c r="S19" i="11" s="1"/>
  <c r="T19" i="11" s="1"/>
  <c r="H18" i="11"/>
  <c r="S18" i="11" s="1"/>
  <c r="T18" i="11" s="1"/>
  <c r="H17" i="11"/>
  <c r="S17" i="11" s="1"/>
  <c r="T17" i="11" s="1"/>
  <c r="H16" i="11"/>
  <c r="S16" i="11" s="1"/>
  <c r="T16" i="11" s="1"/>
  <c r="H15" i="11"/>
  <c r="S15" i="11" s="1"/>
  <c r="T15" i="11" s="1"/>
  <c r="H14" i="11"/>
  <c r="S14" i="11" s="1"/>
  <c r="T14" i="11" s="1"/>
  <c r="H13" i="11"/>
  <c r="S13" i="11" s="1"/>
  <c r="T13" i="11" s="1"/>
  <c r="H12" i="11"/>
  <c r="S12" i="11" s="1"/>
  <c r="T12" i="11" s="1"/>
  <c r="H11" i="11"/>
  <c r="S11" i="11" s="1"/>
  <c r="T11" i="11" s="1"/>
  <c r="H10" i="11"/>
  <c r="S10" i="11" s="1"/>
  <c r="T10" i="11" s="1"/>
  <c r="H9" i="11"/>
  <c r="S9" i="11" s="1"/>
  <c r="T9" i="11" s="1"/>
  <c r="H8" i="11"/>
  <c r="S8" i="11" s="1"/>
  <c r="T8" i="11" s="1"/>
  <c r="B1" i="11"/>
  <c r="H11" i="9"/>
  <c r="T11" i="9" s="1"/>
  <c r="U11" i="9" s="1"/>
  <c r="H12" i="9"/>
  <c r="T12" i="9" s="1"/>
  <c r="U12" i="9" s="1"/>
  <c r="H13" i="9"/>
  <c r="T13" i="9" s="1"/>
  <c r="U13" i="9" s="1"/>
  <c r="H14" i="9"/>
  <c r="T14" i="9" s="1"/>
  <c r="U14" i="9" s="1"/>
  <c r="H15" i="9"/>
  <c r="T15" i="9" s="1"/>
  <c r="U15" i="9" s="1"/>
  <c r="H16" i="9"/>
  <c r="T16" i="9" s="1"/>
  <c r="U16" i="9" s="1"/>
  <c r="H17" i="9"/>
  <c r="T17" i="9" s="1"/>
  <c r="U17" i="9" s="1"/>
  <c r="H18" i="9"/>
  <c r="T18" i="9" s="1"/>
  <c r="U18" i="9" s="1"/>
  <c r="H19" i="9"/>
  <c r="T19" i="9" s="1"/>
  <c r="U19" i="9" s="1"/>
  <c r="H20" i="9"/>
  <c r="T20" i="9" s="1"/>
  <c r="U20" i="9" s="1"/>
  <c r="H21" i="9"/>
  <c r="T21" i="9" s="1"/>
  <c r="U21" i="9" s="1"/>
  <c r="H22" i="9"/>
  <c r="T22" i="9" s="1"/>
  <c r="U22" i="9" s="1"/>
  <c r="H23" i="9"/>
  <c r="T23" i="9" s="1"/>
  <c r="U23" i="9" s="1"/>
  <c r="H24" i="9"/>
  <c r="T24" i="9" s="1"/>
  <c r="U24" i="9" s="1"/>
  <c r="H25" i="9"/>
  <c r="T25" i="9" s="1"/>
  <c r="U25" i="9" s="1"/>
  <c r="H26" i="9"/>
  <c r="T26" i="9" s="1"/>
  <c r="U26" i="9" s="1"/>
  <c r="H27" i="9"/>
  <c r="T27" i="9" s="1"/>
  <c r="U27" i="9" s="1"/>
  <c r="H28" i="9"/>
  <c r="T28" i="9" s="1"/>
  <c r="U28" i="9" s="1"/>
  <c r="H29" i="9"/>
  <c r="T29" i="9" s="1"/>
  <c r="U29" i="9" s="1"/>
  <c r="H7" i="9"/>
  <c r="T7" i="9" s="1"/>
  <c r="U7" i="9" s="1"/>
  <c r="H8" i="9"/>
  <c r="T8" i="9" s="1"/>
  <c r="U8" i="9" s="1"/>
  <c r="H9" i="9"/>
  <c r="T9" i="9" s="1"/>
  <c r="U9" i="9" s="1"/>
  <c r="H10" i="9"/>
  <c r="T10" i="9" s="1"/>
  <c r="U10" i="9" s="1"/>
  <c r="Q6" i="10"/>
  <c r="X10" i="10"/>
  <c r="B1" i="8"/>
  <c r="B1" i="9"/>
  <c r="O9" i="8" l="1"/>
  <c r="P9" i="8" s="1"/>
  <c r="H30" i="12"/>
  <c r="H8" i="8" s="1"/>
  <c r="N8" i="8" s="1"/>
  <c r="S30" i="12"/>
  <c r="T30" i="12" s="1"/>
  <c r="H30" i="11"/>
  <c r="H7" i="8" s="1"/>
  <c r="N7" i="8" s="1"/>
  <c r="O7" i="8" s="1"/>
  <c r="P7" i="8" s="1"/>
  <c r="T30" i="9"/>
  <c r="U30" i="9" s="1"/>
  <c r="N6" i="8"/>
  <c r="C1" i="9" l="1"/>
  <c r="C1" i="12"/>
  <c r="C1" i="11"/>
  <c r="C1" i="8"/>
  <c r="H30" i="8"/>
  <c r="AB9" i="2" s="1"/>
  <c r="AB8" i="2" s="1"/>
  <c r="Q6" i="2" s="1"/>
  <c r="O8" i="8"/>
  <c r="P8" i="8" s="1"/>
  <c r="S30" i="11"/>
  <c r="T30" i="11" s="1"/>
  <c r="O6" i="8"/>
  <c r="N30" i="8"/>
  <c r="P6" i="8" l="1"/>
  <c r="O30" i="8"/>
  <c r="P30" i="8" s="1"/>
</calcChain>
</file>

<file path=xl/sharedStrings.xml><?xml version="1.0" encoding="utf-8"?>
<sst xmlns="http://schemas.openxmlformats.org/spreadsheetml/2006/main" count="244" uniqueCount="120">
  <si>
    <r>
      <rPr>
        <b/>
        <sz val="24"/>
        <color theme="1"/>
        <rFont val="ＭＳ 明朝"/>
        <family val="1"/>
      </rPr>
      <t>御　見　積　書</t>
    </r>
    <rPh sb="0" eb="1">
      <t>ゴ</t>
    </rPh>
    <rPh sb="2" eb="3">
      <t>ミ</t>
    </rPh>
    <rPh sb="4" eb="5">
      <t>セキ</t>
    </rPh>
    <rPh sb="6" eb="7">
      <t>ショ</t>
    </rPh>
    <phoneticPr fontId="0"/>
  </si>
  <si>
    <r>
      <rPr>
        <sz val="11"/>
        <color theme="1"/>
        <rFont val="ＭＳ 明朝"/>
        <family val="1"/>
      </rPr>
      <t>見積番号：</t>
    </r>
    <rPh sb="0" eb="2">
      <t>ミツモリ</t>
    </rPh>
    <rPh sb="2" eb="4">
      <t>バンゴウ</t>
    </rPh>
    <phoneticPr fontId="0"/>
  </si>
  <si>
    <r>
      <rPr>
        <sz val="11"/>
        <color theme="1"/>
        <rFont val="ＭＳ 明朝"/>
        <family val="1"/>
      </rPr>
      <t>見積作成日：</t>
    </r>
    <rPh sb="0" eb="2">
      <t>ミツモリ</t>
    </rPh>
    <rPh sb="2" eb="4">
      <t>サクセイ</t>
    </rPh>
    <rPh sb="4" eb="5">
      <t>ビ</t>
    </rPh>
    <phoneticPr fontId="0"/>
  </si>
  <si>
    <r>
      <rPr>
        <sz val="11"/>
        <color theme="1"/>
        <rFont val="ＭＳ 明朝"/>
        <family val="1"/>
      </rPr>
      <t>下記の通り御見積り申し上げます。</t>
    </r>
    <rPh sb="0" eb="2">
      <t>カキ</t>
    </rPh>
    <rPh sb="3" eb="4">
      <t>トオ</t>
    </rPh>
    <rPh sb="5" eb="8">
      <t>オミツモリ</t>
    </rPh>
    <rPh sb="9" eb="10">
      <t>モウ</t>
    </rPh>
    <rPh sb="11" eb="12">
      <t>ア</t>
    </rPh>
    <phoneticPr fontId="0"/>
  </si>
  <si>
    <r>
      <rPr>
        <sz val="15"/>
        <color theme="1"/>
        <rFont val="ＭＳ 明朝"/>
        <family val="1"/>
      </rPr>
      <t>御見積金額</t>
    </r>
    <rPh sb="0" eb="3">
      <t>オミツモリ</t>
    </rPh>
    <rPh sb="3" eb="5">
      <t>キンガク</t>
    </rPh>
    <phoneticPr fontId="0"/>
  </si>
  <si>
    <r>
      <rPr>
        <sz val="15"/>
        <color theme="1"/>
        <rFont val="ＭＳ 明朝"/>
        <family val="1"/>
      </rPr>
      <t>－ （税込）</t>
    </r>
    <rPh sb="3" eb="5">
      <t>ゼイコ</t>
    </rPh>
    <phoneticPr fontId="0"/>
  </si>
  <si>
    <r>
      <rPr>
        <sz val="11"/>
        <color theme="1"/>
        <rFont val="ＭＳ 明朝"/>
        <family val="1"/>
      </rPr>
      <t>-</t>
    </r>
    <phoneticPr fontId="0"/>
  </si>
  <si>
    <r>
      <rPr>
        <sz val="11"/>
        <color theme="1"/>
        <rFont val="ＭＳ 明朝"/>
        <family val="1"/>
      </rPr>
      <t>税抜金額</t>
    </r>
    <rPh sb="0" eb="1">
      <t>ゼイ</t>
    </rPh>
    <rPh sb="1" eb="2">
      <t>ヌ</t>
    </rPh>
    <rPh sb="2" eb="4">
      <t>キンガク</t>
    </rPh>
    <phoneticPr fontId="0"/>
  </si>
  <si>
    <r>
      <rPr>
        <sz val="11"/>
        <color theme="1"/>
        <rFont val="ＭＳ 明朝"/>
        <family val="1"/>
      </rPr>
      <t>-</t>
    </r>
    <phoneticPr fontId="0"/>
  </si>
  <si>
    <r>
      <rPr>
        <sz val="11"/>
        <color theme="1"/>
        <rFont val="ＭＳ 明朝"/>
        <family val="1"/>
      </rPr>
      <t>担当</t>
    </r>
    <rPh sb="0" eb="2">
      <t>タントウ</t>
    </rPh>
    <phoneticPr fontId="0"/>
  </si>
  <si>
    <r>
      <rPr>
        <sz val="9"/>
        <color theme="1"/>
        <rFont val="ＭＳ 明朝"/>
        <family val="1"/>
      </rPr>
      <t>件名</t>
    </r>
    <rPh sb="0" eb="2">
      <t>ケンメイ</t>
    </rPh>
    <phoneticPr fontId="0"/>
  </si>
  <si>
    <r>
      <rPr>
        <sz val="9"/>
        <color theme="1"/>
        <rFont val="ＭＳ 明朝"/>
        <family val="1"/>
      </rPr>
      <t>支払条件</t>
    </r>
    <rPh sb="0" eb="2">
      <t>シハライ</t>
    </rPh>
    <rPh sb="2" eb="4">
      <t>ジョウケン</t>
    </rPh>
    <phoneticPr fontId="0"/>
  </si>
  <si>
    <r>
      <rPr>
        <sz val="9"/>
        <color theme="1"/>
        <rFont val="ＭＳ 明朝"/>
        <family val="1"/>
      </rPr>
      <t>工事場所</t>
    </r>
    <rPh sb="0" eb="2">
      <t>コウジ</t>
    </rPh>
    <rPh sb="2" eb="4">
      <t>バショ</t>
    </rPh>
    <phoneticPr fontId="0"/>
  </si>
  <si>
    <r>
      <rPr>
        <sz val="9"/>
        <color theme="1"/>
        <rFont val="ＭＳ 明朝"/>
        <family val="1"/>
      </rPr>
      <t>内容</t>
    </r>
    <rPh sb="0" eb="2">
      <t>ナイヨウ</t>
    </rPh>
    <phoneticPr fontId="0"/>
  </si>
  <si>
    <r>
      <rPr>
        <sz val="9"/>
        <color theme="1"/>
        <rFont val="ＭＳ 明朝"/>
        <family val="1"/>
      </rPr>
      <t>見積有効期限</t>
    </r>
    <rPh sb="0" eb="2">
      <t>ミツモリ</t>
    </rPh>
    <rPh sb="2" eb="4">
      <t>ユウコウ</t>
    </rPh>
    <rPh sb="4" eb="6">
      <t>キゲン</t>
    </rPh>
    <phoneticPr fontId="0"/>
  </si>
  <si>
    <r>
      <rPr>
        <sz val="9"/>
        <color theme="1"/>
        <rFont val="ＭＳ 明朝"/>
        <family val="1"/>
      </rPr>
      <t>工期</t>
    </r>
    <rPh sb="0" eb="2">
      <t>コウキ</t>
    </rPh>
    <phoneticPr fontId="0"/>
  </si>
  <si>
    <r>
      <rPr>
        <sz val="9"/>
        <color theme="1"/>
        <rFont val="ＭＳ 明朝"/>
        <family val="1"/>
      </rPr>
      <t>備考</t>
    </r>
    <rPh sb="0" eb="2">
      <t>ビコウ</t>
    </rPh>
    <phoneticPr fontId="0"/>
  </si>
  <si>
    <t>見　積　内　訳　書</t>
  </si>
  <si>
    <r>
      <rPr>
        <sz val="11"/>
        <color theme="1"/>
        <rFont val="ＭＳ 明朝"/>
        <family val="1"/>
      </rPr>
      <t>No.</t>
    </r>
    <phoneticPr fontId="0"/>
  </si>
  <si>
    <r>
      <rPr>
        <sz val="11"/>
        <color theme="1"/>
        <rFont val="ＭＳ 明朝"/>
        <family val="1"/>
      </rPr>
      <t>項目</t>
    </r>
    <phoneticPr fontId="0"/>
  </si>
  <si>
    <r>
      <rPr>
        <sz val="11"/>
        <color theme="1"/>
        <rFont val="ＭＳ 明朝"/>
        <family val="1"/>
      </rPr>
      <t>仕様・摘要</t>
    </r>
    <phoneticPr fontId="0"/>
  </si>
  <si>
    <r>
      <rPr>
        <sz val="11"/>
        <color theme="1"/>
        <rFont val="ＭＳ 明朝"/>
        <family val="1"/>
      </rPr>
      <t>数量</t>
    </r>
    <phoneticPr fontId="0"/>
  </si>
  <si>
    <r>
      <rPr>
        <sz val="11"/>
        <color theme="1"/>
        <rFont val="ＭＳ 明朝"/>
        <family val="1"/>
      </rPr>
      <t>単位</t>
    </r>
    <phoneticPr fontId="0"/>
  </si>
  <si>
    <r>
      <rPr>
        <sz val="11"/>
        <color theme="1"/>
        <rFont val="ＭＳ 明朝"/>
        <family val="1"/>
      </rPr>
      <t>単価</t>
    </r>
    <phoneticPr fontId="0"/>
  </si>
  <si>
    <r>
      <rPr>
        <sz val="11"/>
        <color theme="1"/>
        <rFont val="ＭＳ 明朝"/>
        <family val="1"/>
      </rPr>
      <t>金額</t>
    </r>
    <phoneticPr fontId="0"/>
  </si>
  <si>
    <r>
      <rPr>
        <sz val="11"/>
        <color theme="1"/>
        <rFont val="ＭＳ 明朝"/>
        <family val="1"/>
      </rPr>
      <t>備考</t>
    </r>
    <phoneticPr fontId="0"/>
  </si>
  <si>
    <t>式</t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</si>
  <si>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</si>
  <si>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</si>
  <si>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</si>
  <si>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</si>
  <si>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</si>
  <si>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</si>
  <si>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</si>
  <si>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</si>
  <si>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</si>
  <si>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</si>
  <si>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</si>
  <si>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</si>
  <si>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</si>
  <si>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</si>
  <si>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</si>
  <si>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</si>
  <si>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</si>
  <si>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</si>
  <si>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</si>
  <si>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</si>
  <si>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</si>
  <si>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</si>
  <si>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</si>
  <si>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</si>
  <si>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t>【合計】(税抜き)</t>
  </si>
  <si>
    <r>
      <rPr>
        <sz val="11"/>
        <color theme="1"/>
        <rFont val="ＭＳ 明朝"/>
        <family val="1"/>
      </rPr>
      <t xml:space="preserve"> </t>
    </r>
    <phoneticPr fontId="0"/>
  </si>
  <si>
    <t>見　積　明　細　書</t>
  </si>
  <si>
    <r>
      <rPr>
        <sz val="11"/>
        <color theme="1"/>
        <rFont val="ＭＳ 明朝"/>
        <family val="1"/>
      </rPr>
      <t>No.</t>
    </r>
    <phoneticPr fontId="0"/>
  </si>
  <si>
    <r>
      <rPr>
        <sz val="11"/>
        <color theme="1"/>
        <rFont val="ＭＳ 明朝"/>
        <family val="1"/>
      </rPr>
      <t>項目</t>
    </r>
    <phoneticPr fontId="0"/>
  </si>
  <si>
    <r>
      <rPr>
        <sz val="11"/>
        <color theme="1"/>
        <rFont val="ＭＳ 明朝"/>
        <family val="1"/>
      </rPr>
      <t>仕様・摘要</t>
    </r>
    <phoneticPr fontId="0"/>
  </si>
  <si>
    <r>
      <rPr>
        <sz val="11"/>
        <color theme="1"/>
        <rFont val="ＭＳ 明朝"/>
        <family val="1"/>
      </rPr>
      <t>数量</t>
    </r>
    <phoneticPr fontId="0"/>
  </si>
  <si>
    <r>
      <rPr>
        <sz val="11"/>
        <color theme="1"/>
        <rFont val="ＭＳ 明朝"/>
        <family val="1"/>
      </rPr>
      <t>単位</t>
    </r>
    <phoneticPr fontId="0"/>
  </si>
  <si>
    <r>
      <rPr>
        <sz val="11"/>
        <color theme="1"/>
        <rFont val="ＭＳ 明朝"/>
        <family val="1"/>
      </rPr>
      <t>単価</t>
    </r>
    <phoneticPr fontId="0"/>
  </si>
  <si>
    <r>
      <rPr>
        <sz val="11"/>
        <color theme="1"/>
        <rFont val="ＭＳ 明朝"/>
        <family val="1"/>
      </rPr>
      <t>金額</t>
    </r>
    <phoneticPr fontId="0"/>
  </si>
  <si>
    <r>
      <rPr>
        <sz val="11"/>
        <color theme="1"/>
        <rFont val="ＭＳ 明朝"/>
        <family val="1"/>
      </rPr>
      <t>備考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</si>
  <si>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</si>
  <si>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t>項目A</t>
  </si>
  <si>
    <t>摘要</t>
  </si>
  <si>
    <t>備考</t>
  </si>
  <si>
    <r>
      <rPr>
        <sz val="11"/>
        <color theme="1"/>
        <rFont val="ＭＳ 明朝"/>
        <family val="1"/>
      </rPr>
      <t xml:space="preserve"> </t>
    </r>
    <phoneticPr fontId="0"/>
  </si>
  <si>
    <t>項目B</t>
  </si>
  <si>
    <r>
      <rPr>
        <sz val="11"/>
        <color theme="1"/>
        <rFont val="ＭＳ 明朝"/>
        <family val="1"/>
      </rPr>
      <t xml:space="preserve"> </t>
    </r>
    <phoneticPr fontId="0"/>
  </si>
  <si>
    <t>項目C</t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</si>
  <si>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</si>
  <si>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</si>
  <si>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</si>
  <si>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</si>
  <si>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</si>
  <si>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</si>
  <si>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</si>
  <si>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</si>
  <si>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</si>
  <si>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</si>
  <si>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</si>
  <si>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</si>
  <si>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</si>
  <si>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</si>
  <si>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</si>
  <si>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</si>
  <si>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</si>
  <si>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</si>
  <si>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</si>
  <si>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</si>
  <si>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r>
      <rPr>
        <sz val="11"/>
        <color theme="1"/>
        <rFont val="ＭＳ 明朝"/>
        <family val="1"/>
      </rPr>
      <t xml:space="preserve"> </t>
    </r>
    <phoneticPr fontId="0"/>
  </si>
  <si>
    <t>【小計】(税抜き)</t>
  </si>
  <si>
    <r>
      <rPr>
        <sz val="11"/>
        <color theme="1"/>
        <rFont val="ＭＳ 明朝"/>
        <family val="1"/>
      </rPr>
      <t xml:space="preserve"> </t>
    </r>
    <phoneticPr fontId="0"/>
  </si>
  <si>
    <t>○○様</t>
    <rPh sb="2" eb="3">
      <t>サマ</t>
    </rPh>
    <phoneticPr fontId="1"/>
  </si>
  <si>
    <t>00000001</t>
    <phoneticPr fontId="1"/>
  </si>
  <si>
    <t>2020年01月01日</t>
    <phoneticPr fontId="1"/>
  </si>
  <si>
    <t>東京都○○ 1-1-2</t>
    <rPh sb="0" eb="2">
      <t>トウキョウ</t>
    </rPh>
    <rPh sb="2" eb="3">
      <t>ト</t>
    </rPh>
    <phoneticPr fontId="1"/>
  </si>
  <si>
    <t>リノベーション工事</t>
    <rPh sb="7" eb="9">
      <t>コウジ</t>
    </rPh>
    <phoneticPr fontId="1"/>
  </si>
  <si>
    <t>○○の内容</t>
    <rPh sb="3" eb="5">
      <t>ナイヨウ</t>
    </rPh>
    <phoneticPr fontId="1"/>
  </si>
  <si>
    <t>○○の備考</t>
    <rPh sb="3" eb="5">
      <t>ビコウ</t>
    </rPh>
    <phoneticPr fontId="1"/>
  </si>
  <si>
    <t>なし</t>
    <phoneticPr fontId="1"/>
  </si>
  <si>
    <t>作成日より1ヵ月</t>
    <rPh sb="0" eb="2">
      <t>サクセイ</t>
    </rPh>
    <rPh sb="2" eb="3">
      <t>ビ</t>
    </rPh>
    <rPh sb="7" eb="8">
      <t>ゲツ</t>
    </rPh>
    <phoneticPr fontId="1"/>
  </si>
  <si>
    <t>2週間</t>
    <rPh sb="1" eb="3">
      <t>シュウカン</t>
    </rPh>
    <phoneticPr fontId="1"/>
  </si>
  <si>
    <t>0000001</t>
    <phoneticPr fontId="1"/>
  </si>
  <si>
    <t>消費税</t>
    <phoneticPr fontId="1"/>
  </si>
  <si>
    <t>消費税</t>
    <rPh sb="0" eb="3">
      <t>ショウヒゼイ</t>
    </rPh>
    <phoneticPr fontId="1"/>
  </si>
  <si>
    <t>000-0000</t>
    <phoneticPr fontId="1"/>
  </si>
  <si>
    <t>〇〇件○○市○○町</t>
    <phoneticPr fontId="1"/>
  </si>
  <si>
    <t>TEL:000-0000-0000</t>
    <phoneticPr fontId="1"/>
  </si>
  <si>
    <t>FAX:000-0000-0000</t>
    <phoneticPr fontId="1"/>
  </si>
  <si>
    <t>MAIL:sample@sample.com</t>
    <phoneticPr fontId="1"/>
  </si>
  <si>
    <t>原単価</t>
    <rPh sb="0" eb="1">
      <t>ゲン</t>
    </rPh>
    <phoneticPr fontId="0"/>
  </si>
  <si>
    <t>粗利</t>
    <rPh sb="0" eb="2">
      <t>アラリ</t>
    </rPh>
    <phoneticPr fontId="0"/>
  </si>
  <si>
    <t>粗利率</t>
    <rPh sb="0" eb="2">
      <t>アラリ</t>
    </rPh>
    <rPh sb="2" eb="3">
      <t>リツ</t>
    </rPh>
    <phoneticPr fontId="0"/>
  </si>
  <si>
    <t>原価</t>
    <rPh sb="0" eb="2">
      <t>ゲンカ</t>
    </rPh>
    <phoneticPr fontId="0"/>
  </si>
  <si>
    <t>原価管理</t>
    <rPh sb="0" eb="2">
      <t>ゲンカ</t>
    </rPh>
    <rPh sb="2" eb="4">
      <t>カンリ</t>
    </rPh>
    <phoneticPr fontId="1"/>
  </si>
  <si>
    <t>ああああ</t>
    <phoneticPr fontId="1"/>
  </si>
  <si>
    <t>うううう</t>
    <phoneticPr fontId="1"/>
  </si>
  <si>
    <t/>
  </si>
  <si>
    <t>サンプル工事</t>
    <rPh sb="4" eb="6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</si>
</sst>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"/>
    <numFmt numFmtId="177" formatCode="[$¥-411]#,##0;\-[$¥-411]#,##0"/>
  </numFmts>
  <fonts count="2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5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24"/>
      <color theme="1"/>
      <name val="ＭＳ 明朝"/>
      <family val="1"/>
    </font>
    <font>
      <sz val="11"/>
      <color theme="1"/>
      <name val="ＭＳ 明朝"/>
      <family val="1"/>
    </font>
    <font>
      <sz val="15"/>
      <color theme="1"/>
      <name val="ＭＳ 明朝"/>
      <family val="1"/>
    </font>
    <font>
      <sz val="9"/>
      <color theme="1"/>
      <name val="ＭＳ 明朝"/>
      <family val="1"/>
    </font>
    <font>
      <b/>
      <sz val="18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u/>
      <sz val="11"/>
      <color theme="10"/>
      <name val="Yu Gothic"/>
      <family val="2"/>
      <scheme val="minor"/>
    </font>
    <font>
      <b/>
      <sz val="28"/>
      <color rgb="FFFF0000"/>
      <name val="ＭＳ 明朝"/>
      <family val="1"/>
      <charset val="128"/>
    </font>
    <font>
      <b/>
      <sz val="11"/>
      <color rgb="FFFF0000"/>
      <name val="Yu Gothic"/>
      <family val="2"/>
      <scheme val="minor"/>
    </font>
    <font>
      <b/>
      <sz val="11"/>
      <color rgb="FFFF0000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b/>
      <u/>
      <sz val="11"/>
      <color rgb="FFFF0000"/>
      <name val="Yu Gothic"/>
      <family val="3"/>
      <charset val="128"/>
      <scheme val="minor"/>
    </font>
    <font>
      <b/>
      <sz val="8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</cellStyleXfs>
  <cellXfs count="131">
    <xf numFmtId="0" fontId="0" fillId="0" borderId="0" xfId="0"/>
    <xf numFmtId="49" fontId="4" fillId="0" borderId="10" xfId="0" applyNumberFormat="1" applyFont="1" applyBorder="1"/>
    <xf numFmtId="49" fontId="4" fillId="0" borderId="11" xfId="0" applyNumberFormat="1" applyFont="1" applyBorder="1"/>
    <xf numFmtId="49" fontId="4" fillId="0" borderId="12" xfId="0" applyNumberFormat="1" applyFont="1" applyBorder="1"/>
    <xf numFmtId="49" fontId="4" fillId="0" borderId="0" xfId="0" applyNumberFormat="1" applyFont="1"/>
    <xf numFmtId="49" fontId="4" fillId="0" borderId="13" xfId="0" applyNumberFormat="1" applyFont="1" applyBorder="1"/>
    <xf numFmtId="49" fontId="4" fillId="0" borderId="1" xfId="0" applyNumberFormat="1" applyFont="1" applyBorder="1"/>
    <xf numFmtId="49" fontId="4" fillId="0" borderId="14" xfId="0" applyNumberFormat="1" applyFont="1" applyBorder="1"/>
    <xf numFmtId="49" fontId="5" fillId="0" borderId="13" xfId="0" applyNumberFormat="1" applyFont="1" applyBorder="1"/>
    <xf numFmtId="49" fontId="5" fillId="0" borderId="0" xfId="0" applyNumberFormat="1" applyFont="1"/>
    <xf numFmtId="49" fontId="5" fillId="0" borderId="1" xfId="0" applyNumberFormat="1" applyFont="1" applyBorder="1"/>
    <xf numFmtId="49" fontId="5" fillId="0" borderId="14" xfId="0" applyNumberFormat="1" applyFont="1" applyBorder="1"/>
    <xf numFmtId="176" fontId="4" fillId="0" borderId="0" xfId="0" applyNumberFormat="1" applyFont="1"/>
    <xf numFmtId="49" fontId="4" fillId="0" borderId="5" xfId="0" applyNumberFormat="1" applyFont="1" applyBorder="1"/>
    <xf numFmtId="49" fontId="4" fillId="0" borderId="2" xfId="0" applyNumberFormat="1" applyFont="1" applyBorder="1"/>
    <xf numFmtId="49" fontId="4" fillId="0" borderId="6" xfId="0" applyNumberFormat="1" applyFont="1" applyBorder="1"/>
    <xf numFmtId="49" fontId="4" fillId="0" borderId="7" xfId="0" applyNumberFormat="1" applyFont="1" applyBorder="1"/>
    <xf numFmtId="49" fontId="4" fillId="0" borderId="8" xfId="0" applyNumberFormat="1" applyFont="1" applyBorder="1"/>
    <xf numFmtId="49" fontId="4" fillId="0" borderId="4" xfId="0" applyNumberFormat="1" applyFont="1" applyBorder="1"/>
    <xf numFmtId="49" fontId="4" fillId="0" borderId="9" xfId="0" applyNumberFormat="1" applyFont="1" applyBorder="1"/>
    <xf numFmtId="0" fontId="4" fillId="0" borderId="0" xfId="0" applyFont="1"/>
    <xf numFmtId="49" fontId="4" fillId="0" borderId="15" xfId="0" applyNumberFormat="1" applyFont="1" applyBorder="1"/>
    <xf numFmtId="49" fontId="4" fillId="0" borderId="16" xfId="0" applyNumberFormat="1" applyFont="1" applyBorder="1"/>
    <xf numFmtId="49" fontId="4" fillId="0" borderId="17" xfId="0" applyNumberFormat="1" applyFont="1" applyBorder="1"/>
    <xf numFmtId="0" fontId="4" fillId="0" borderId="18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4" fontId="4" fillId="0" borderId="3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177" fontId="3" fillId="0" borderId="0" xfId="1" applyNumberFormat="1" applyFont="1" applyAlignment="1"/>
    <xf numFmtId="49" fontId="5" fillId="0" borderId="1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 wrapText="1"/>
    </xf>
    <xf numFmtId="5" fontId="4" fillId="0" borderId="21" xfId="0" applyNumberFormat="1" applyFont="1" applyBorder="1" applyAlignment="1">
      <alignment horizontal="left"/>
    </xf>
    <xf numFmtId="5" fontId="4" fillId="0" borderId="22" xfId="0" applyNumberFormat="1" applyFont="1" applyBorder="1" applyAlignment="1">
      <alignment horizontal="left"/>
    </xf>
    <xf numFmtId="176" fontId="10" fillId="0" borderId="0" xfId="0" applyNumberFormat="1" applyFont="1" applyAlignment="1">
      <alignment shrinkToFit="1"/>
    </xf>
    <xf numFmtId="0" fontId="11" fillId="0" borderId="0" xfId="0" applyFont="1"/>
    <xf numFmtId="177" fontId="3" fillId="0" borderId="0" xfId="0" applyNumberFormat="1" applyFont="1" applyFill="1" applyAlignment="1" applyProtection="1">
      <alignment horizontal="right"/>
    </xf>
    <xf numFmtId="0" fontId="4" fillId="3" borderId="18" xfId="0" applyNumberFormat="1" applyFont="1" applyFill="1" applyBorder="1" applyAlignment="1" applyProtection="1">
      <alignment horizontal="center" vertical="center"/>
    </xf>
    <xf numFmtId="0" fontId="4" fillId="3" borderId="3" xfId="0" applyNumberFormat="1" applyFont="1" applyFill="1" applyBorder="1" applyAlignment="1" applyProtection="1">
      <alignment horizontal="center"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vertical="center" shrinkToFit="1"/>
    </xf>
    <xf numFmtId="0" fontId="4" fillId="0" borderId="18" xfId="0" applyNumberFormat="1" applyFont="1" applyFill="1" applyBorder="1" applyAlignment="1" applyProtection="1">
      <alignment horizontal="center" vertical="center" shrinkToFit="1"/>
    </xf>
    <xf numFmtId="176" fontId="4" fillId="0" borderId="3" xfId="0" applyNumberFormat="1" applyFont="1" applyFill="1" applyBorder="1" applyAlignment="1" applyProtection="1">
      <alignment vertical="center" shrinkToFit="1"/>
    </xf>
    <xf numFmtId="4" fontId="4" fillId="0" borderId="3" xfId="0" applyNumberFormat="1" applyFont="1" applyFill="1" applyBorder="1" applyAlignment="1" applyProtection="1">
      <alignment horizontal="right" vertical="center" shrinkToFit="1"/>
    </xf>
    <xf numFmtId="0" fontId="4" fillId="0" borderId="3" xfId="0" applyNumberFormat="1" applyFont="1" applyFill="1" applyBorder="1" applyAlignment="1" applyProtection="1">
      <alignment horizontal="center" vertical="center" shrinkToFit="1"/>
    </xf>
    <xf numFmtId="3" fontId="4" fillId="0" borderId="3" xfId="0" applyNumberFormat="1" applyFont="1" applyFill="1" applyBorder="1" applyAlignment="1" applyProtection="1">
      <alignment horizontal="right" vertical="center" shrinkToFit="1"/>
    </xf>
    <xf numFmtId="176" fontId="17" fillId="0" borderId="0" xfId="0" applyNumberFormat="1" applyFont="1"/>
    <xf numFmtId="0" fontId="20" fillId="0" borderId="0" xfId="0" applyFont="1"/>
    <xf numFmtId="0" fontId="17" fillId="0" borderId="0" xfId="0" applyFont="1"/>
    <xf numFmtId="0" fontId="21" fillId="0" borderId="0" xfId="0" applyFont="1"/>
    <xf numFmtId="0" fontId="22" fillId="0" borderId="0" xfId="0" applyFont="1"/>
    <xf numFmtId="0" fontId="23" fillId="0" borderId="0" xfId="2" applyFont="1"/>
    <xf numFmtId="0" fontId="0" fillId="0" borderId="3" xfId="0" applyBorder="1"/>
    <xf numFmtId="0" fontId="13" fillId="3" borderId="3" xfId="0" applyNumberFormat="1" applyFont="1" applyFill="1" applyBorder="1" applyAlignment="1" applyProtection="1">
      <alignment horizontal="center" vertical="center"/>
    </xf>
    <xf numFmtId="3" fontId="0" fillId="0" borderId="3" xfId="0" applyNumberFormat="1" applyBorder="1"/>
    <xf numFmtId="3" fontId="4" fillId="0" borderId="3" xfId="0" applyNumberFormat="1" applyFont="1" applyBorder="1"/>
    <xf numFmtId="0" fontId="0" fillId="0" borderId="3" xfId="0" applyBorder="1" applyAlignment="1">
      <alignment horizontal="right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/>
    <xf numFmtId="49" fontId="6" fillId="2" borderId="5" xfId="0" applyNumberFormat="1" applyFont="1" applyFill="1" applyBorder="1" applyAlignment="1" applyProtection="1">
      <alignment horizontal="distributed" vertical="center" indent="1"/>
    </xf>
    <xf numFmtId="49" fontId="6" fillId="2" borderId="2" xfId="0" applyNumberFormat="1" applyFont="1" applyFill="1" applyBorder="1" applyAlignment="1" applyProtection="1">
      <alignment horizontal="distributed" vertical="center" indent="1"/>
    </xf>
    <xf numFmtId="49" fontId="6" fillId="2" borderId="6" xfId="0" applyNumberFormat="1" applyFont="1" applyFill="1" applyBorder="1" applyAlignment="1" applyProtection="1">
      <alignment horizontal="distributed" vertical="center" indent="1"/>
    </xf>
    <xf numFmtId="49" fontId="6" fillId="2" borderId="7" xfId="0" applyNumberFormat="1" applyFont="1" applyFill="1" applyBorder="1" applyAlignment="1" applyProtection="1">
      <alignment horizontal="distributed" vertical="center" indent="1"/>
    </xf>
    <xf numFmtId="49" fontId="6" fillId="2" borderId="0" xfId="0" applyNumberFormat="1" applyFont="1" applyFill="1" applyAlignment="1" applyProtection="1">
      <alignment horizontal="distributed" vertical="center" indent="1"/>
    </xf>
    <xf numFmtId="49" fontId="6" fillId="2" borderId="8" xfId="0" applyNumberFormat="1" applyFont="1" applyFill="1" applyBorder="1" applyAlignment="1" applyProtection="1">
      <alignment horizontal="distributed" vertical="center" indent="1"/>
    </xf>
    <xf numFmtId="49" fontId="6" fillId="2" borderId="4" xfId="0" applyNumberFormat="1" applyFont="1" applyFill="1" applyBorder="1" applyAlignment="1" applyProtection="1">
      <alignment horizontal="distributed" vertical="center" indent="1"/>
    </xf>
    <xf numFmtId="49" fontId="6" fillId="2" borderId="1" xfId="0" applyNumberFormat="1" applyFont="1" applyFill="1" applyBorder="1" applyAlignment="1" applyProtection="1">
      <alignment horizontal="distributed" vertical="center" indent="1"/>
    </xf>
    <xf numFmtId="49" fontId="6" fillId="2" borderId="9" xfId="0" applyNumberFormat="1" applyFont="1" applyFill="1" applyBorder="1" applyAlignment="1" applyProtection="1">
      <alignment horizontal="distributed" vertical="center" indent="1"/>
    </xf>
    <xf numFmtId="176" fontId="17" fillId="0" borderId="5" xfId="0" applyNumberFormat="1" applyFont="1" applyBorder="1" applyAlignment="1">
      <alignment horizontal="left" vertical="top" wrapText="1"/>
    </xf>
    <xf numFmtId="176" fontId="17" fillId="0" borderId="2" xfId="0" applyNumberFormat="1" applyFont="1" applyBorder="1" applyAlignment="1">
      <alignment horizontal="left" vertical="top" wrapText="1"/>
    </xf>
    <xf numFmtId="176" fontId="17" fillId="0" borderId="6" xfId="0" applyNumberFormat="1" applyFont="1" applyBorder="1" applyAlignment="1">
      <alignment horizontal="left" vertical="top" wrapText="1"/>
    </xf>
    <xf numFmtId="176" fontId="17" fillId="0" borderId="7" xfId="0" applyNumberFormat="1" applyFont="1" applyBorder="1" applyAlignment="1">
      <alignment horizontal="left" vertical="top" wrapText="1"/>
    </xf>
    <xf numFmtId="176" fontId="17" fillId="0" borderId="0" xfId="0" applyNumberFormat="1" applyFont="1" applyFill="1" applyAlignment="1" applyProtection="1">
      <alignment horizontal="left" vertical="top" wrapText="1"/>
    </xf>
    <xf numFmtId="176" fontId="17" fillId="0" borderId="8" xfId="0" applyNumberFormat="1" applyFont="1" applyBorder="1" applyAlignment="1">
      <alignment horizontal="left" vertical="top" wrapText="1"/>
    </xf>
    <xf numFmtId="176" fontId="17" fillId="0" borderId="4" xfId="0" applyNumberFormat="1" applyFont="1" applyBorder="1" applyAlignment="1">
      <alignment horizontal="left" vertical="top" wrapText="1"/>
    </xf>
    <xf numFmtId="176" fontId="17" fillId="0" borderId="1" xfId="0" applyNumberFormat="1" applyFont="1" applyBorder="1" applyAlignment="1">
      <alignment horizontal="left" vertical="top" wrapText="1"/>
    </xf>
    <xf numFmtId="176" fontId="17" fillId="0" borderId="9" xfId="0" applyNumberFormat="1" applyFont="1" applyBorder="1" applyAlignment="1">
      <alignment horizontal="left" vertical="top" wrapText="1"/>
    </xf>
    <xf numFmtId="49" fontId="6" fillId="2" borderId="3" xfId="0" applyNumberFormat="1" applyFont="1" applyFill="1" applyBorder="1" applyAlignment="1" applyProtection="1">
      <alignment horizontal="distributed" vertical="center" indent="1"/>
    </xf>
    <xf numFmtId="49" fontId="17" fillId="0" borderId="5" xfId="0" applyNumberFormat="1" applyFont="1" applyBorder="1" applyAlignment="1">
      <alignment horizontal="left" vertical="center" shrinkToFit="1"/>
    </xf>
    <xf numFmtId="49" fontId="17" fillId="0" borderId="2" xfId="0" applyNumberFormat="1" applyFont="1" applyBorder="1" applyAlignment="1">
      <alignment horizontal="left" vertical="center" shrinkToFit="1"/>
    </xf>
    <xf numFmtId="49" fontId="17" fillId="0" borderId="6" xfId="0" applyNumberFormat="1" applyFont="1" applyBorder="1" applyAlignment="1">
      <alignment horizontal="left" vertical="center" shrinkToFit="1"/>
    </xf>
    <xf numFmtId="176" fontId="17" fillId="0" borderId="18" xfId="0" applyNumberFormat="1" applyFont="1" applyBorder="1" applyAlignment="1">
      <alignment horizontal="left" vertical="center" shrinkToFit="1"/>
    </xf>
    <xf numFmtId="176" fontId="17" fillId="0" borderId="19" xfId="0" applyNumberFormat="1" applyFont="1" applyBorder="1" applyAlignment="1">
      <alignment horizontal="left" vertical="center" shrinkToFit="1"/>
    </xf>
    <xf numFmtId="176" fontId="17" fillId="0" borderId="20" xfId="0" applyNumberFormat="1" applyFont="1" applyBorder="1" applyAlignment="1">
      <alignment horizontal="left" vertical="center" shrinkToFit="1"/>
    </xf>
    <xf numFmtId="49" fontId="4" fillId="2" borderId="3" xfId="0" applyNumberFormat="1" applyFont="1" applyFill="1" applyBorder="1" applyAlignment="1" applyProtection="1">
      <alignment horizontal="center" vertical="center"/>
    </xf>
    <xf numFmtId="176" fontId="17" fillId="0" borderId="0" xfId="0" applyNumberFormat="1" applyFont="1" applyAlignment="1">
      <alignment horizontal="left" shrinkToFit="1"/>
    </xf>
    <xf numFmtId="176" fontId="17" fillId="0" borderId="3" xfId="0" applyNumberFormat="1" applyFont="1" applyBorder="1" applyAlignment="1">
      <alignment horizontal="left" vertical="center" shrinkToFit="1"/>
    </xf>
    <xf numFmtId="176" fontId="10" fillId="0" borderId="0" xfId="0" applyNumberFormat="1" applyFont="1" applyAlignment="1">
      <alignment horizontal="left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 applyProtection="1">
      <alignment horizontal="left" vertical="center"/>
    </xf>
    <xf numFmtId="49" fontId="17" fillId="0" borderId="0" xfId="0" applyNumberFormat="1" applyFont="1" applyFill="1" applyAlignment="1" applyProtection="1">
      <alignment horizontal="right" vertical="center"/>
    </xf>
    <xf numFmtId="176" fontId="16" fillId="0" borderId="0" xfId="0" applyNumberFormat="1" applyFont="1" applyFill="1" applyAlignment="1" applyProtection="1">
      <alignment horizontal="left" shrinkToFit="1"/>
    </xf>
    <xf numFmtId="177" fontId="19" fillId="0" borderId="0" xfId="0" applyNumberFormat="1" applyFont="1" applyFill="1" applyAlignment="1" applyProtection="1">
      <alignment horizontal="right"/>
    </xf>
    <xf numFmtId="177" fontId="19" fillId="0" borderId="1" xfId="1" applyNumberFormat="1" applyFont="1" applyBorder="1" applyAlignment="1">
      <alignment horizontal="right"/>
    </xf>
    <xf numFmtId="49" fontId="4" fillId="0" borderId="22" xfId="0" applyNumberFormat="1" applyFont="1" applyBorder="1" applyAlignment="1">
      <alignment horizontal="left"/>
    </xf>
    <xf numFmtId="5" fontId="17" fillId="0" borderId="21" xfId="0" applyNumberFormat="1" applyFont="1" applyBorder="1" applyAlignment="1">
      <alignment horizontal="right"/>
    </xf>
    <xf numFmtId="5" fontId="17" fillId="0" borderId="22" xfId="0" applyNumberFormat="1" applyFont="1" applyBorder="1" applyAlignment="1">
      <alignment horizontal="right"/>
    </xf>
    <xf numFmtId="176" fontId="4" fillId="0" borderId="5" xfId="0" applyNumberFormat="1" applyFont="1" applyBorder="1" applyAlignment="1">
      <alignment horizontal="left" vertical="top" wrapText="1"/>
    </xf>
    <xf numFmtId="176" fontId="4" fillId="0" borderId="2" xfId="0" applyNumberFormat="1" applyFont="1" applyBorder="1" applyAlignment="1">
      <alignment horizontal="left" vertical="top" wrapText="1"/>
    </xf>
    <xf numFmtId="176" fontId="4" fillId="0" borderId="6" xfId="0" applyNumberFormat="1" applyFont="1" applyBorder="1" applyAlignment="1">
      <alignment horizontal="left" vertical="top" wrapText="1"/>
    </xf>
    <xf numFmtId="176" fontId="4" fillId="0" borderId="7" xfId="0" applyNumberFormat="1" applyFont="1" applyBorder="1" applyAlignment="1">
      <alignment horizontal="left" vertical="top" wrapText="1"/>
    </xf>
    <xf numFmtId="176" fontId="4" fillId="0" borderId="0" xfId="0" applyNumberFormat="1" applyFont="1" applyFill="1" applyAlignment="1" applyProtection="1">
      <alignment horizontal="left" vertical="top" wrapText="1"/>
    </xf>
    <xf numFmtId="176" fontId="4" fillId="0" borderId="8" xfId="0" applyNumberFormat="1" applyFont="1" applyBorder="1" applyAlignment="1">
      <alignment horizontal="left" vertical="top" wrapText="1"/>
    </xf>
    <xf numFmtId="176" fontId="4" fillId="0" borderId="4" xfId="0" applyNumberFormat="1" applyFont="1" applyBorder="1" applyAlignment="1">
      <alignment horizontal="left" vertical="top" wrapText="1"/>
    </xf>
    <xf numFmtId="176" fontId="4" fillId="0" borderId="1" xfId="0" applyNumberFormat="1" applyFont="1" applyBorder="1" applyAlignment="1">
      <alignment horizontal="left" vertical="top" wrapText="1"/>
    </xf>
    <xf numFmtId="176" fontId="4" fillId="0" borderId="9" xfId="0" applyNumberFormat="1" applyFont="1" applyBorder="1" applyAlignment="1">
      <alignment horizontal="left" vertical="top" wrapText="1"/>
    </xf>
    <xf numFmtId="176" fontId="4" fillId="0" borderId="18" xfId="0" applyNumberFormat="1" applyFont="1" applyBorder="1" applyAlignment="1">
      <alignment horizontal="left" vertical="center" shrinkToFit="1"/>
    </xf>
    <xf numFmtId="176" fontId="4" fillId="0" borderId="19" xfId="0" applyNumberFormat="1" applyFont="1" applyBorder="1" applyAlignment="1">
      <alignment horizontal="left" vertical="center" shrinkToFit="1"/>
    </xf>
    <xf numFmtId="176" fontId="4" fillId="0" borderId="20" xfId="0" applyNumberFormat="1" applyFont="1" applyBorder="1" applyAlignment="1">
      <alignment horizontal="left" vertical="center" shrinkToFit="1"/>
    </xf>
    <xf numFmtId="176" fontId="4" fillId="0" borderId="3" xfId="0" applyNumberFormat="1" applyFont="1" applyBorder="1" applyAlignment="1">
      <alignment horizontal="left" vertical="center" shrinkToFit="1"/>
    </xf>
    <xf numFmtId="49" fontId="4" fillId="0" borderId="5" xfId="0" applyNumberFormat="1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shrinkToFit="1"/>
    </xf>
    <xf numFmtId="49" fontId="4" fillId="0" borderId="6" xfId="0" applyNumberFormat="1" applyFont="1" applyBorder="1" applyAlignment="1">
      <alignment horizontal="left" vertical="center" shrinkToFit="1"/>
    </xf>
    <xf numFmtId="176" fontId="4" fillId="0" borderId="0" xfId="0" applyNumberFormat="1" applyFont="1" applyAlignment="1">
      <alignment horizontal="left" shrinkToFit="1"/>
    </xf>
    <xf numFmtId="177" fontId="3" fillId="0" borderId="0" xfId="0" applyNumberFormat="1" applyFont="1" applyFill="1" applyAlignment="1" applyProtection="1">
      <alignment horizontal="right"/>
    </xf>
    <xf numFmtId="177" fontId="3" fillId="0" borderId="1" xfId="1" applyNumberFormat="1" applyFont="1" applyBorder="1" applyAlignment="1">
      <alignment horizontal="right"/>
    </xf>
    <xf numFmtId="5" fontId="4" fillId="0" borderId="21" xfId="0" applyNumberFormat="1" applyFont="1" applyBorder="1" applyAlignment="1">
      <alignment horizontal="right"/>
    </xf>
    <xf numFmtId="5" fontId="4" fillId="0" borderId="22" xfId="0" applyNumberFormat="1" applyFont="1" applyBorder="1" applyAlignment="1">
      <alignment horizontal="right"/>
    </xf>
    <xf numFmtId="49" fontId="4" fillId="0" borderId="0" xfId="0" applyNumberFormat="1" applyFont="1" applyFill="1" applyAlignment="1" applyProtection="1">
      <alignment horizontal="right" vertical="center"/>
    </xf>
    <xf numFmtId="176" fontId="9" fillId="0" borderId="0" xfId="0" applyNumberFormat="1" applyFont="1" applyFill="1" applyAlignment="1" applyProtection="1">
      <alignment horizontal="left" shrinkToFit="1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24" fillId="0" borderId="3" xfId="0" applyFont="1" applyBorder="1" applyAlignment="1">
      <alignment horizontal="center"/>
    </xf>
    <xf numFmtId="0" fontId="4" fillId="4" borderId="18" xfId="0" applyNumberFormat="1" applyFont="1" applyFill="1" applyBorder="1" applyAlignment="1" applyProtection="1">
      <alignment horizontal="left" vertical="center"/>
    </xf>
    <xf numFmtId="0" fontId="4" fillId="0" borderId="19" xfId="0" applyNumberFormat="1" applyFont="1" applyFill="1" applyBorder="1" applyAlignment="1" applyProtection="1">
      <alignment horizontal="right" vertical="center"/>
    </xf>
    <xf numFmtId="0" fontId="4" fillId="0" borderId="20" xfId="0" applyNumberFormat="1" applyFont="1" applyFill="1" applyBorder="1" applyAlignment="1" applyProtection="1">
      <alignment horizontal="right" vertical="center"/>
    </xf>
    <xf numFmtId="0" fontId="4" fillId="0" borderId="3" xfId="0" applyFont="1" applyBorder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228600</xdr:colOff>
      <xdr:row>9</xdr:row>
      <xdr:rowOff>180975</xdr:rowOff>
    </xdr:from>
    <xdr:ext cx="0" cy="0"/>
    <xdr:pic>
      <xdr:nvPicPr>
        <xdr:cNvPr id="7" name="ロゴ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3025" y="3162300"/>
          <a:ext cx="0" cy="0"/>
        </a:xfrm>
        <a:prstGeom prst="rect">
          <a:avLst/>
        </a:prstGeom>
      </xdr:spPr>
    </xdr:pic>
    <xdr:clientData/>
  </xdr:oneCellAnchor>
  <xdr:oneCellAnchor>
    <xdr:from>
      <xdr:col>35</xdr:col>
      <xdr:colOff>85725</xdr:colOff>
      <xdr:row>9</xdr:row>
      <xdr:rowOff>161925</xdr:rowOff>
    </xdr:from>
    <xdr:ext cx="0" cy="0"/>
    <xdr:pic>
      <xdr:nvPicPr>
        <xdr:cNvPr id="8" name="社印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0" y="3143250"/>
          <a:ext cx="0" cy="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12</xdr:row>
      <xdr:rowOff>104775</xdr:rowOff>
    </xdr:from>
    <xdr:ext cx="0" cy="0"/>
    <xdr:pic>
      <xdr:nvPicPr>
        <xdr:cNvPr id="9" name="担当印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0050" y="4048125"/>
          <a:ext cx="0" cy="0"/>
        </a:xfrm>
        <a:prstGeom prst="rect">
          <a:avLst/>
        </a:prstGeom>
      </xdr:spPr>
    </xdr:pic>
    <xdr:clientData/>
  </xdr:oneCellAnchor>
  <xdr:oneCellAnchor>
    <xdr:from>
      <xdr:col>22</xdr:col>
      <xdr:colOff>228600</xdr:colOff>
      <xdr:row>9</xdr:row>
      <xdr:rowOff>221796</xdr:rowOff>
    </xdr:from>
    <xdr:ext cx="2867025" cy="533400"/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90457" y="3215367"/>
          <a:ext cx="2867025" cy="533400"/>
        </a:xfrm>
        <a:prstGeom prst="rect">
          <a:avLst/>
        </a:prstGeom>
      </xdr:spPr>
    </xdr:pic>
    <xdr:clientData/>
  </xdr:oneCellAnchor>
  <xdr:twoCellAnchor editAs="oneCell">
    <xdr:from>
      <xdr:col>34</xdr:col>
      <xdr:colOff>33619</xdr:colOff>
      <xdr:row>9</xdr:row>
      <xdr:rowOff>33617</xdr:rowOff>
    </xdr:from>
    <xdr:to>
      <xdr:col>38</xdr:col>
      <xdr:colOff>0</xdr:colOff>
      <xdr:row>11</xdr:row>
      <xdr:rowOff>50936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7DD98BB2-B73C-4113-BB39-94F599088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9648" y="3025588"/>
          <a:ext cx="907676" cy="7793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228600</xdr:colOff>
      <xdr:row>9</xdr:row>
      <xdr:rowOff>180975</xdr:rowOff>
    </xdr:from>
    <xdr:ext cx="0" cy="0"/>
    <xdr:pic>
      <xdr:nvPicPr>
        <xdr:cNvPr id="2" name="ロゴ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35</xdr:col>
      <xdr:colOff>85725</xdr:colOff>
      <xdr:row>9</xdr:row>
      <xdr:rowOff>161925</xdr:rowOff>
    </xdr:from>
    <xdr:ext cx="0" cy="0"/>
    <xdr:pic>
      <xdr:nvPicPr>
        <xdr:cNvPr id="3" name="社印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12</xdr:row>
      <xdr:rowOff>104775</xdr:rowOff>
    </xdr:from>
    <xdr:ext cx="0" cy="0"/>
    <xdr:pic>
      <xdr:nvPicPr>
        <xdr:cNvPr id="4" name="担当印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21</xdr:col>
      <xdr:colOff>38101</xdr:colOff>
      <xdr:row>9</xdr:row>
      <xdr:rowOff>235402</xdr:rowOff>
    </xdr:from>
    <xdr:ext cx="3375967" cy="812348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55030" y="3228973"/>
          <a:ext cx="3375967" cy="812348"/>
        </a:xfrm>
        <a:prstGeom prst="rect">
          <a:avLst/>
        </a:prstGeom>
      </xdr:spPr>
    </xdr:pic>
    <xdr:clientData/>
  </xdr:oneCellAnchor>
  <xdr:twoCellAnchor editAs="oneCell">
    <xdr:from>
      <xdr:col>34</xdr:col>
      <xdr:colOff>201707</xdr:colOff>
      <xdr:row>9</xdr:row>
      <xdr:rowOff>156882</xdr:rowOff>
    </xdr:from>
    <xdr:to>
      <xdr:col>39</xdr:col>
      <xdr:colOff>30057</xdr:colOff>
      <xdr:row>12</xdr:row>
      <xdr:rowOff>56030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10803F4-6D9E-4DF7-B076-5E04B2403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736" y="3148853"/>
          <a:ext cx="1004968" cy="862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00-0000-000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74003-4D50-4069-973E-73FB0155543A}">
  <dimension ref="A1:AP28"/>
  <sheetViews>
    <sheetView tabSelected="1" view="pageBreakPreview" topLeftCell="B1" zoomScale="85" zoomScaleNormal="70" zoomScaleSheetLayoutView="85" workbookViewId="0">
      <selection activeCell="B1" sqref="B1"/>
    </sheetView>
  </sheetViews>
  <sheetFormatPr defaultColWidth="3.125" defaultRowHeight="13.5"/>
  <cols>
    <col min="1" max="1" width="0.5" style="4" hidden="1" customWidth="1"/>
    <col min="2" max="2" width="2.125" style="4" customWidth="1"/>
    <col min="3" max="23" width="3.125" style="4"/>
    <col min="24" max="24" width="3" style="4" customWidth="1"/>
    <col min="25" max="41" width="3.125" style="4"/>
    <col min="42" max="42" width="2.25" style="4" customWidth="1"/>
    <col min="43" max="43" width="2.5" style="4" customWidth="1"/>
    <col min="44" max="16384" width="3.125" style="4"/>
  </cols>
  <sheetData>
    <row r="1" spans="2:42" customFormat="1" ht="31.5" customHeight="1" thickTop="1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3"/>
    </row>
    <row r="2" spans="2:42" customFormat="1" ht="36" customHeight="1">
      <c r="B2" s="90" t="s">
        <v>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2"/>
    </row>
    <row r="3" spans="2:42" customFormat="1" ht="30" customHeight="1">
      <c r="B3" s="5"/>
      <c r="AG3" s="93" t="s">
        <v>1</v>
      </c>
      <c r="AH3" s="93"/>
      <c r="AI3" s="93"/>
      <c r="AJ3" s="93"/>
      <c r="AK3" s="94" t="s">
        <v>94</v>
      </c>
      <c r="AL3" s="94"/>
      <c r="AM3" s="94"/>
      <c r="AN3" s="94"/>
      <c r="AO3" s="94"/>
      <c r="AP3" s="7"/>
    </row>
    <row r="4" spans="2:42" customFormat="1" ht="30" customHeight="1">
      <c r="B4" s="5"/>
      <c r="C4" s="95" t="s">
        <v>93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G4" s="93" t="s">
        <v>2</v>
      </c>
      <c r="AH4" s="93"/>
      <c r="AI4" s="93"/>
      <c r="AJ4" s="93"/>
      <c r="AK4" s="94" t="s">
        <v>95</v>
      </c>
      <c r="AL4" s="94"/>
      <c r="AM4" s="94"/>
      <c r="AN4" s="94"/>
      <c r="AO4" s="94"/>
      <c r="AP4" s="7"/>
    </row>
    <row r="5" spans="2:42">
      <c r="B5" s="5"/>
      <c r="C5" s="14" t="s">
        <v>3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AP5" s="7"/>
    </row>
    <row r="6" spans="2:42" customFormat="1" ht="20.45" customHeight="1">
      <c r="B6" s="5"/>
      <c r="Q6" s="96">
        <f>0</f>
        <v>0</v>
      </c>
      <c r="R6" s="96"/>
      <c r="S6" s="96"/>
      <c r="T6" s="96"/>
      <c r="U6" s="96"/>
      <c r="V6" s="96"/>
      <c r="W6" s="96"/>
      <c r="X6" s="96"/>
      <c r="Y6" s="96"/>
      <c r="Z6" s="96"/>
      <c r="AA6" s="96"/>
      <c r="AB6" s="29"/>
      <c r="AC6" s="29"/>
      <c r="AP6" s="7"/>
    </row>
    <row r="7" spans="2:42" s="9" customFormat="1" ht="30" customHeight="1">
      <c r="B7" s="8"/>
      <c r="L7" s="10" t="s">
        <v>4</v>
      </c>
      <c r="M7" s="10"/>
      <c r="N7" s="10"/>
      <c r="O7" s="10"/>
      <c r="P7" s="10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30" t="s">
        <v>5</v>
      </c>
      <c r="AC7" s="30"/>
      <c r="AD7" s="30"/>
      <c r="AE7" s="30"/>
      <c r="AF7" s="10"/>
      <c r="AP7" s="11"/>
    </row>
    <row r="8" spans="2:42" s="9" customFormat="1" ht="21.6" customHeight="1">
      <c r="B8" s="8"/>
      <c r="Q8" s="36"/>
      <c r="R8" s="36"/>
      <c r="S8" s="36"/>
      <c r="T8" s="36"/>
      <c r="U8" s="36"/>
      <c r="X8" s="98" t="s">
        <v>105</v>
      </c>
      <c r="Y8" s="98"/>
      <c r="Z8" s="98"/>
      <c r="AA8" s="98"/>
      <c r="AB8" s="99">
        <v>0</v>
      </c>
      <c r="AC8" s="99"/>
      <c r="AD8" s="99"/>
      <c r="AE8" s="99"/>
      <c r="AF8" s="32" t="s">
        <v>6</v>
      </c>
      <c r="AP8" s="11"/>
    </row>
    <row r="9" spans="2:42" customFormat="1" ht="23.1" customHeight="1">
      <c r="B9" s="5"/>
      <c r="X9" s="98" t="s">
        <v>7</v>
      </c>
      <c r="Y9" s="98"/>
      <c r="Z9" s="98"/>
      <c r="AA9" s="98"/>
      <c r="AB9" s="100">
        <v>0</v>
      </c>
      <c r="AC9" s="100"/>
      <c r="AD9" s="100"/>
      <c r="AE9" s="100"/>
      <c r="AF9" s="33" t="s">
        <v>6</v>
      </c>
      <c r="AP9" s="7"/>
    </row>
    <row r="10" spans="2:42" customFormat="1" ht="20.45" customHeight="1">
      <c r="B10" s="5"/>
      <c r="X10" s="89" t="e">
        <f>#REF!</f>
        <v>#REF!</v>
      </c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34"/>
      <c r="AK10" s="34"/>
      <c r="AP10" s="7"/>
    </row>
    <row r="11" spans="2:42" customFormat="1" ht="39.75" customHeight="1">
      <c r="B11" s="5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34"/>
      <c r="AK11" s="34"/>
      <c r="AP11" s="7"/>
    </row>
    <row r="12" spans="2:42" customFormat="1" ht="15.75" customHeight="1">
      <c r="B12" s="5"/>
      <c r="C12" s="86" t="s">
        <v>9</v>
      </c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X12" s="47" t="s">
        <v>106</v>
      </c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7"/>
    </row>
    <row r="13" spans="2:42" customFormat="1" ht="15.75" customHeight="1">
      <c r="B13" s="5"/>
      <c r="C13" s="13"/>
      <c r="D13" s="14"/>
      <c r="E13" s="14"/>
      <c r="F13" s="15"/>
      <c r="G13" s="13"/>
      <c r="H13" s="14"/>
      <c r="I13" s="14"/>
      <c r="J13" s="15"/>
      <c r="K13" s="13"/>
      <c r="L13" s="14"/>
      <c r="M13" s="14"/>
      <c r="N13" s="15"/>
      <c r="X13" s="87" t="s">
        <v>107</v>
      </c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7"/>
    </row>
    <row r="14" spans="2:42" customFormat="1" ht="8.25" customHeight="1">
      <c r="B14" s="5"/>
      <c r="C14" s="16"/>
      <c r="F14" s="17"/>
      <c r="G14" s="16"/>
      <c r="J14" s="17"/>
      <c r="K14" s="16"/>
      <c r="N14" s="17"/>
      <c r="X14" s="51"/>
      <c r="Y14" s="51"/>
      <c r="Z14" s="51"/>
      <c r="AA14" s="51"/>
      <c r="AB14" s="51"/>
      <c r="AC14" s="51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7"/>
    </row>
    <row r="15" spans="2:42" customFormat="1" ht="15.6" customHeight="1">
      <c r="B15" s="5"/>
      <c r="C15" s="16"/>
      <c r="F15" s="17"/>
      <c r="G15" s="16"/>
      <c r="J15" s="17"/>
      <c r="K15" s="16"/>
      <c r="N15" s="17"/>
      <c r="X15" s="52" t="s">
        <v>108</v>
      </c>
      <c r="Y15" s="50"/>
      <c r="Z15" s="50"/>
      <c r="AA15" s="50"/>
      <c r="AB15" s="50"/>
      <c r="AC15" s="50"/>
      <c r="AD15" s="50"/>
      <c r="AE15" s="48"/>
      <c r="AF15" s="49" t="s">
        <v>109</v>
      </c>
      <c r="AG15" s="48"/>
      <c r="AH15" s="48"/>
      <c r="AI15" s="48"/>
      <c r="AJ15" s="48"/>
      <c r="AK15" s="48"/>
      <c r="AL15" s="48"/>
      <c r="AM15" s="48"/>
      <c r="AN15" s="48"/>
      <c r="AO15" s="48"/>
      <c r="AP15" s="7"/>
    </row>
    <row r="16" spans="2:42" customFormat="1" ht="15.6" customHeight="1">
      <c r="B16" s="5"/>
      <c r="C16" s="18"/>
      <c r="D16" s="6"/>
      <c r="E16" s="6"/>
      <c r="F16" s="19"/>
      <c r="G16" s="18"/>
      <c r="H16" s="6"/>
      <c r="I16" s="6"/>
      <c r="J16" s="19"/>
      <c r="K16" s="18"/>
      <c r="L16" s="6"/>
      <c r="M16" s="6"/>
      <c r="N16" s="19"/>
      <c r="X16" s="49" t="s">
        <v>110</v>
      </c>
      <c r="Y16" s="48"/>
      <c r="Z16" s="48"/>
      <c r="AA16" s="48"/>
      <c r="AB16" s="48"/>
      <c r="AC16" s="48"/>
      <c r="AD16" s="48"/>
      <c r="AE16" s="48"/>
      <c r="AF16" s="49"/>
      <c r="AG16" s="48"/>
      <c r="AH16" s="48"/>
      <c r="AI16" s="48"/>
      <c r="AJ16" s="48"/>
      <c r="AK16" s="48"/>
      <c r="AL16" s="48"/>
      <c r="AM16" s="48"/>
      <c r="AN16" s="48"/>
      <c r="AO16" s="48"/>
      <c r="AP16" s="7"/>
    </row>
    <row r="17" spans="2:42" customFormat="1" ht="12.6" customHeight="1">
      <c r="B17" s="5"/>
      <c r="AP17" s="7"/>
    </row>
    <row r="18" spans="2:42" customFormat="1" ht="18.95" customHeight="1">
      <c r="B18" s="5"/>
      <c r="C18" s="79" t="s">
        <v>10</v>
      </c>
      <c r="D18" s="79"/>
      <c r="E18" s="79"/>
      <c r="F18" s="79"/>
      <c r="G18" s="79"/>
      <c r="H18" s="88" t="s">
        <v>97</v>
      </c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79" t="s">
        <v>11</v>
      </c>
      <c r="X18" s="79"/>
      <c r="Y18" s="79"/>
      <c r="Z18" s="79"/>
      <c r="AA18" s="79"/>
      <c r="AB18" s="88" t="s">
        <v>100</v>
      </c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7"/>
    </row>
    <row r="19" spans="2:42" customFormat="1" ht="18.95" customHeight="1">
      <c r="B19" s="5"/>
      <c r="C19" s="79" t="s">
        <v>12</v>
      </c>
      <c r="D19" s="79"/>
      <c r="E19" s="79"/>
      <c r="F19" s="79"/>
      <c r="G19" s="79"/>
      <c r="H19" s="80" t="s">
        <v>96</v>
      </c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2"/>
      <c r="AP19" s="7"/>
    </row>
    <row r="20" spans="2:42" customFormat="1" ht="21.6" customHeight="1">
      <c r="B20" s="5"/>
      <c r="C20" s="61" t="s">
        <v>13</v>
      </c>
      <c r="D20" s="62"/>
      <c r="E20" s="62"/>
      <c r="F20" s="62"/>
      <c r="G20" s="63"/>
      <c r="H20" s="70" t="s">
        <v>98</v>
      </c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2"/>
      <c r="W20" s="79" t="s">
        <v>14</v>
      </c>
      <c r="X20" s="79"/>
      <c r="Y20" s="79"/>
      <c r="Z20" s="79"/>
      <c r="AA20" s="79"/>
      <c r="AB20" s="83" t="s">
        <v>101</v>
      </c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5"/>
      <c r="AP20" s="7"/>
    </row>
    <row r="21" spans="2:42" customFormat="1" ht="21.6" customHeight="1">
      <c r="B21" s="5"/>
      <c r="C21" s="67"/>
      <c r="D21" s="68"/>
      <c r="E21" s="68"/>
      <c r="F21" s="68"/>
      <c r="G21" s="69"/>
      <c r="H21" s="76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8"/>
      <c r="W21" s="79" t="s">
        <v>15</v>
      </c>
      <c r="X21" s="79"/>
      <c r="Y21" s="79"/>
      <c r="Z21" s="79"/>
      <c r="AA21" s="79"/>
      <c r="AB21" s="83" t="s">
        <v>102</v>
      </c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5"/>
      <c r="AP21" s="7"/>
    </row>
    <row r="22" spans="2:42" customFormat="1" ht="21.6" customHeight="1">
      <c r="B22" s="5"/>
      <c r="C22" s="61" t="s">
        <v>16</v>
      </c>
      <c r="D22" s="62"/>
      <c r="E22" s="62"/>
      <c r="F22" s="62"/>
      <c r="G22" s="63"/>
      <c r="H22" s="70" t="s">
        <v>99</v>
      </c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2"/>
      <c r="AP22" s="7"/>
    </row>
    <row r="23" spans="2:42" customFormat="1" ht="11.45" customHeight="1">
      <c r="B23" s="5"/>
      <c r="C23" s="64"/>
      <c r="D23" s="65"/>
      <c r="E23" s="65"/>
      <c r="F23" s="65"/>
      <c r="G23" s="66"/>
      <c r="H23" s="73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5"/>
      <c r="AP23" s="7"/>
    </row>
    <row r="24" spans="2:42" customFormat="1" ht="21.6" customHeight="1">
      <c r="B24" s="5"/>
      <c r="C24" s="64"/>
      <c r="D24" s="65"/>
      <c r="E24" s="65"/>
      <c r="F24" s="65"/>
      <c r="G24" s="66"/>
      <c r="H24" s="73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5"/>
      <c r="AP24" s="7"/>
    </row>
    <row r="25" spans="2:42" customFormat="1" ht="18.95" customHeight="1">
      <c r="B25" s="5"/>
      <c r="C25" s="64"/>
      <c r="D25" s="65"/>
      <c r="E25" s="65"/>
      <c r="F25" s="65"/>
      <c r="G25" s="66"/>
      <c r="H25" s="73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5"/>
      <c r="AP25" s="7"/>
    </row>
    <row r="26" spans="2:42" customFormat="1" ht="18.95" customHeight="1">
      <c r="B26" s="5"/>
      <c r="C26" s="67"/>
      <c r="D26" s="68"/>
      <c r="E26" s="68"/>
      <c r="F26" s="68"/>
      <c r="G26" s="69"/>
      <c r="H26" s="76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8"/>
      <c r="AP26" s="7"/>
    </row>
    <row r="27" spans="2:42" customFormat="1" ht="22.5" customHeight="1" thickBot="1"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3"/>
    </row>
    <row r="28" spans="2:42" customFormat="1" ht="14.25" customHeight="1" thickTop="1"/>
  </sheetData>
  <mergeCells count="30">
    <mergeCell ref="X10:AI11"/>
    <mergeCell ref="B2:AP2"/>
    <mergeCell ref="AG3:AJ3"/>
    <mergeCell ref="AK3:AO3"/>
    <mergeCell ref="C4:AC4"/>
    <mergeCell ref="AG4:AJ4"/>
    <mergeCell ref="AK4:AO4"/>
    <mergeCell ref="Q6:AA7"/>
    <mergeCell ref="X8:AA8"/>
    <mergeCell ref="AB8:AE8"/>
    <mergeCell ref="X9:AA9"/>
    <mergeCell ref="AB9:AE9"/>
    <mergeCell ref="C12:F12"/>
    <mergeCell ref="G12:J12"/>
    <mergeCell ref="K12:N12"/>
    <mergeCell ref="X13:AO13"/>
    <mergeCell ref="C18:G18"/>
    <mergeCell ref="H18:V18"/>
    <mergeCell ref="W18:AA18"/>
    <mergeCell ref="AB18:AO18"/>
    <mergeCell ref="C22:G26"/>
    <mergeCell ref="H22:AO26"/>
    <mergeCell ref="C19:G19"/>
    <mergeCell ref="H19:AO19"/>
    <mergeCell ref="C20:G21"/>
    <mergeCell ref="H20:V21"/>
    <mergeCell ref="W20:AA20"/>
    <mergeCell ref="AB20:AO20"/>
    <mergeCell ref="W21:AA21"/>
    <mergeCell ref="AB21:AO21"/>
  </mergeCells>
  <phoneticPr fontId="1"/>
  <hyperlinks>
    <hyperlink ref="X15" r:id="rId1" xr:uid="{4C6E0BD6-AAE9-41EC-AB4C-A425A0D90263}"/>
  </hyperlinks>
  <pageMargins left="0.7" right="0.7" top="0.75" bottom="0.75" header="0.3" footer="0.3"/>
  <pageSetup paperSize="9" scale="6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13255-19D6-4342-9239-4F0243B06083}">
  <sheetPr codeName="Sheet2">
    <pageSetUpPr fitToPage="1"/>
  </sheetPr>
  <dimension ref="A1:AP28"/>
  <sheetViews>
    <sheetView view="pageBreakPreview" topLeftCell="B1" zoomScale="85" zoomScaleNormal="85" zoomScaleSheetLayoutView="85" workbookViewId="0">
      <selection activeCell="B1" sqref="B1"/>
    </sheetView>
  </sheetViews>
  <sheetFormatPr defaultColWidth="3.125" defaultRowHeight="13.5"/>
  <cols>
    <col min="1" max="1" width="0.5" style="4" hidden="1" customWidth="1"/>
    <col min="2" max="2" width="2.125" style="4" customWidth="1"/>
    <col min="3" max="23" width="3.125" style="4" customWidth="1"/>
    <col min="24" max="24" width="3" style="4" customWidth="1"/>
    <col min="25" max="41" width="3.125" style="4" customWidth="1"/>
    <col min="42" max="42" width="2.25" style="4" customWidth="1"/>
    <col min="43" max="43" width="2.5" style="4" customWidth="1"/>
    <col min="44" max="44" width="3.125" style="4" customWidth="1"/>
    <col min="45" max="16384" width="3.125" style="4"/>
  </cols>
  <sheetData>
    <row r="1" spans="2:42" customFormat="1" ht="31.5" customHeight="1" thickTop="1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3"/>
    </row>
    <row r="2" spans="2:42" customFormat="1" ht="36" customHeight="1">
      <c r="B2" s="90" t="s">
        <v>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2"/>
    </row>
    <row r="3" spans="2:42" customFormat="1" ht="30" customHeight="1">
      <c r="B3" s="5"/>
      <c r="AG3" s="93" t="s">
        <v>1</v>
      </c>
      <c r="AH3" s="93"/>
      <c r="AI3" s="93"/>
      <c r="AJ3" s="93"/>
      <c r="AK3" s="122" t="s">
        <v>103</v>
      </c>
      <c r="AL3" s="122"/>
      <c r="AM3" s="122"/>
      <c r="AN3" s="122"/>
      <c r="AO3" s="122"/>
      <c r="AP3" s="7"/>
    </row>
    <row r="4" spans="2:42" customFormat="1" ht="30" customHeight="1">
      <c r="B4" s="5"/>
      <c r="C4" s="123" t="s">
        <v>93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G4" s="93" t="s">
        <v>2</v>
      </c>
      <c r="AH4" s="93"/>
      <c r="AI4" s="93"/>
      <c r="AJ4" s="93"/>
      <c r="AK4" s="122"/>
      <c r="AL4" s="122"/>
      <c r="AM4" s="122"/>
      <c r="AN4" s="122"/>
      <c r="AO4" s="122"/>
      <c r="AP4" s="7"/>
    </row>
    <row r="5" spans="2:42">
      <c r="B5" s="5"/>
      <c r="C5" s="14" t="s">
        <v>3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AP5" s="7"/>
    </row>
    <row r="6" spans="2:42" customFormat="1" ht="20.45" customHeight="1">
      <c r="B6" s="5"/>
      <c r="Q6" s="118">
        <f>AB8+AB9</f>
        <v>14300</v>
      </c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29"/>
      <c r="AC6" s="29"/>
      <c r="AP6" s="7"/>
    </row>
    <row r="7" spans="2:42" s="9" customFormat="1" ht="30" customHeight="1">
      <c r="B7" s="8"/>
      <c r="L7" s="10" t="s">
        <v>4</v>
      </c>
      <c r="M7" s="10"/>
      <c r="N7" s="10"/>
      <c r="O7" s="10"/>
      <c r="P7" s="10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30" t="s">
        <v>5</v>
      </c>
      <c r="AC7" s="30"/>
      <c r="AD7" s="30"/>
      <c r="AE7" s="30"/>
      <c r="AF7" s="10"/>
      <c r="AP7" s="11"/>
    </row>
    <row r="8" spans="2:42" s="9" customFormat="1" ht="21.6" customHeight="1">
      <c r="B8" s="8"/>
      <c r="Q8" s="36"/>
      <c r="R8" s="36"/>
      <c r="S8" s="36"/>
      <c r="T8" s="36"/>
      <c r="U8" s="36"/>
      <c r="X8" s="98" t="s">
        <v>104</v>
      </c>
      <c r="Y8" s="98"/>
      <c r="Z8" s="98"/>
      <c r="AA8" s="98"/>
      <c r="AB8" s="120">
        <f>AB9*0.1</f>
        <v>1300</v>
      </c>
      <c r="AC8" s="120"/>
      <c r="AD8" s="120"/>
      <c r="AE8" s="120"/>
      <c r="AF8" s="32" t="s">
        <v>6</v>
      </c>
      <c r="AP8" s="11"/>
    </row>
    <row r="9" spans="2:42" customFormat="1" ht="23.1" customHeight="1">
      <c r="B9" s="5"/>
      <c r="X9" s="98" t="s">
        <v>7</v>
      </c>
      <c r="Y9" s="98"/>
      <c r="Z9" s="98"/>
      <c r="AA9" s="98"/>
      <c r="AB9" s="121">
        <f>小計!H30</f>
        <v>13000</v>
      </c>
      <c r="AC9" s="121"/>
      <c r="AD9" s="121"/>
      <c r="AE9" s="121"/>
      <c r="AF9" s="33" t="s">
        <v>8</v>
      </c>
      <c r="AP9" s="7"/>
    </row>
    <row r="10" spans="2:42" customFormat="1" ht="20.45" customHeight="1">
      <c r="B10" s="5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34"/>
      <c r="AK10" s="34"/>
      <c r="AP10" s="7"/>
    </row>
    <row r="11" spans="2:42" customFormat="1" ht="39.75" customHeight="1">
      <c r="B11" s="5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34"/>
      <c r="AK11" s="34"/>
      <c r="AP11" s="7"/>
    </row>
    <row r="12" spans="2:42" customFormat="1" ht="15.75" customHeight="1">
      <c r="B12" s="5"/>
      <c r="C12" s="86" t="s">
        <v>9</v>
      </c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X12" s="12"/>
      <c r="AP12" s="7"/>
    </row>
    <row r="13" spans="2:42" customFormat="1" ht="15.75" customHeight="1">
      <c r="B13" s="5"/>
      <c r="C13" s="13"/>
      <c r="D13" s="14"/>
      <c r="E13" s="14"/>
      <c r="F13" s="15"/>
      <c r="G13" s="13"/>
      <c r="H13" s="14"/>
      <c r="I13" s="14"/>
      <c r="J13" s="15"/>
      <c r="K13" s="13"/>
      <c r="L13" s="14"/>
      <c r="M13" s="14"/>
      <c r="N13" s="15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7"/>
    </row>
    <row r="14" spans="2:42" customFormat="1" ht="8.25" customHeight="1">
      <c r="B14" s="5"/>
      <c r="C14" s="16"/>
      <c r="F14" s="17"/>
      <c r="G14" s="16"/>
      <c r="J14" s="17"/>
      <c r="K14" s="16"/>
      <c r="N14" s="17"/>
      <c r="AP14" s="7"/>
    </row>
    <row r="15" spans="2:42" customFormat="1" ht="15.6" customHeight="1">
      <c r="B15" s="5"/>
      <c r="C15" s="16"/>
      <c r="F15" s="17"/>
      <c r="G15" s="16"/>
      <c r="J15" s="17"/>
      <c r="K15" s="16"/>
      <c r="N15" s="17"/>
      <c r="X15" s="20"/>
      <c r="AF15" s="20"/>
      <c r="AP15" s="7"/>
    </row>
    <row r="16" spans="2:42" customFormat="1" ht="15.6" customHeight="1">
      <c r="B16" s="5"/>
      <c r="C16" s="18"/>
      <c r="D16" s="6"/>
      <c r="E16" s="6"/>
      <c r="F16" s="19"/>
      <c r="G16" s="18"/>
      <c r="H16" s="6"/>
      <c r="I16" s="6"/>
      <c r="J16" s="19"/>
      <c r="K16" s="18"/>
      <c r="L16" s="6"/>
      <c r="M16" s="6"/>
      <c r="N16" s="19"/>
      <c r="X16" s="20"/>
      <c r="AF16" s="20"/>
      <c r="AP16" s="7"/>
    </row>
    <row r="17" spans="2:42" customFormat="1" ht="12.6" customHeight="1">
      <c r="B17" s="5"/>
      <c r="AP17" s="7"/>
    </row>
    <row r="18" spans="2:42" customFormat="1" ht="18.95" customHeight="1">
      <c r="B18" s="5"/>
      <c r="C18" s="79" t="s">
        <v>10</v>
      </c>
      <c r="D18" s="79"/>
      <c r="E18" s="79"/>
      <c r="F18" s="79"/>
      <c r="G18" s="79"/>
      <c r="H18" s="113" t="s">
        <v>119</v>
      </c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79" t="s">
        <v>11</v>
      </c>
      <c r="X18" s="79"/>
      <c r="Y18" s="79"/>
      <c r="Z18" s="79"/>
      <c r="AA18" s="79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7"/>
    </row>
    <row r="19" spans="2:42" customFormat="1" ht="18.95" customHeight="1">
      <c r="B19" s="5"/>
      <c r="C19" s="79" t="s">
        <v>12</v>
      </c>
      <c r="D19" s="79"/>
      <c r="E19" s="79"/>
      <c r="F19" s="79"/>
      <c r="G19" s="79"/>
      <c r="H19" s="114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6"/>
      <c r="AP19" s="7"/>
    </row>
    <row r="20" spans="2:42" customFormat="1" ht="21.6" customHeight="1">
      <c r="B20" s="5"/>
      <c r="C20" s="61" t="s">
        <v>13</v>
      </c>
      <c r="D20" s="62"/>
      <c r="E20" s="62"/>
      <c r="F20" s="62"/>
      <c r="G20" s="63"/>
      <c r="H20" s="101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3"/>
      <c r="W20" s="79" t="s">
        <v>14</v>
      </c>
      <c r="X20" s="79"/>
      <c r="Y20" s="79"/>
      <c r="Z20" s="79"/>
      <c r="AA20" s="79"/>
      <c r="AB20" s="110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2"/>
      <c r="AP20" s="7"/>
    </row>
    <row r="21" spans="2:42" customFormat="1" ht="21.6" customHeight="1">
      <c r="B21" s="5"/>
      <c r="C21" s="67"/>
      <c r="D21" s="68"/>
      <c r="E21" s="68"/>
      <c r="F21" s="68"/>
      <c r="G21" s="69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9"/>
      <c r="W21" s="79" t="s">
        <v>15</v>
      </c>
      <c r="X21" s="79"/>
      <c r="Y21" s="79"/>
      <c r="Z21" s="79"/>
      <c r="AA21" s="79"/>
      <c r="AB21" s="110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2"/>
      <c r="AP21" s="7"/>
    </row>
    <row r="22" spans="2:42" customFormat="1" ht="21.6" customHeight="1">
      <c r="B22" s="5"/>
      <c r="C22" s="61" t="s">
        <v>16</v>
      </c>
      <c r="D22" s="62"/>
      <c r="E22" s="62"/>
      <c r="F22" s="62"/>
      <c r="G22" s="63"/>
      <c r="H22" s="101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3"/>
      <c r="AP22" s="7"/>
    </row>
    <row r="23" spans="2:42" customFormat="1" ht="11.45" customHeight="1">
      <c r="B23" s="5"/>
      <c r="C23" s="64"/>
      <c r="D23" s="65"/>
      <c r="E23" s="65"/>
      <c r="F23" s="65"/>
      <c r="G23" s="66"/>
      <c r="H23" s="104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6"/>
      <c r="AP23" s="7"/>
    </row>
    <row r="24" spans="2:42" customFormat="1" ht="21.6" customHeight="1">
      <c r="B24" s="5"/>
      <c r="C24" s="64"/>
      <c r="D24" s="65"/>
      <c r="E24" s="65"/>
      <c r="F24" s="65"/>
      <c r="G24" s="66"/>
      <c r="H24" s="104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6"/>
      <c r="AP24" s="7"/>
    </row>
    <row r="25" spans="2:42" customFormat="1" ht="18.95" customHeight="1">
      <c r="B25" s="5"/>
      <c r="C25" s="64"/>
      <c r="D25" s="65"/>
      <c r="E25" s="65"/>
      <c r="F25" s="65"/>
      <c r="G25" s="66"/>
      <c r="H25" s="104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6"/>
      <c r="AP25" s="7"/>
    </row>
    <row r="26" spans="2:42" customFormat="1" ht="18.95" customHeight="1">
      <c r="B26" s="5"/>
      <c r="C26" s="67"/>
      <c r="D26" s="68"/>
      <c r="E26" s="68"/>
      <c r="F26" s="68"/>
      <c r="G26" s="69"/>
      <c r="H26" s="107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9"/>
      <c r="AP26" s="7"/>
    </row>
    <row r="27" spans="2:42" customFormat="1" ht="22.5" customHeight="1" thickBot="1"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3"/>
    </row>
    <row r="28" spans="2:42" customFormat="1" ht="14.25" customHeight="1" thickTop="1"/>
  </sheetData>
  <mergeCells count="30">
    <mergeCell ref="B2:AP2"/>
    <mergeCell ref="AG3:AJ3"/>
    <mergeCell ref="AK3:AO3"/>
    <mergeCell ref="C4:AC4"/>
    <mergeCell ref="AG4:AJ4"/>
    <mergeCell ref="AK4:AO4"/>
    <mergeCell ref="Q6:AA7"/>
    <mergeCell ref="X8:AA8"/>
    <mergeCell ref="AB8:AE8"/>
    <mergeCell ref="X9:AA9"/>
    <mergeCell ref="AB9:AE9"/>
    <mergeCell ref="X10:AI11"/>
    <mergeCell ref="C12:F12"/>
    <mergeCell ref="G12:J12"/>
    <mergeCell ref="K12:N12"/>
    <mergeCell ref="X13:AO13"/>
    <mergeCell ref="C18:G18"/>
    <mergeCell ref="H18:V18"/>
    <mergeCell ref="W18:AA18"/>
    <mergeCell ref="AB18:AO18"/>
    <mergeCell ref="C19:G19"/>
    <mergeCell ref="H19:AO19"/>
    <mergeCell ref="C22:G26"/>
    <mergeCell ref="H22:AO26"/>
    <mergeCell ref="C20:G21"/>
    <mergeCell ref="H20:V21"/>
    <mergeCell ref="W20:AA20"/>
    <mergeCell ref="AB20:AO20"/>
    <mergeCell ref="W21:AA21"/>
    <mergeCell ref="AB21:AO21"/>
  </mergeCells>
  <phoneticPr fontId="1"/>
  <printOptions horizontalCentered="1"/>
  <pageMargins left="0.19685039370078741" right="0.19685039370078741" top="0.39370078740157483" bottom="7.874015748031496E-2" header="0" footer="0.31496062992125984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6"/>
  <sheetViews>
    <sheetView view="pageBreakPreview" zoomScale="85" zoomScaleNormal="100" zoomScaleSheetLayoutView="85" workbookViewId="0">
      <selection activeCell="O6" sqref="O6"/>
    </sheetView>
  </sheetViews>
  <sheetFormatPr defaultColWidth="3.125" defaultRowHeight="13.5"/>
  <cols>
    <col min="1" max="1" width="1.5" style="20" customWidth="1"/>
    <col min="2" max="2" width="6.125" style="20" customWidth="1"/>
    <col min="3" max="3" width="28" style="20" customWidth="1"/>
    <col min="4" max="4" width="27" style="20" customWidth="1"/>
    <col min="5" max="5" width="8.625" style="20" customWidth="1"/>
    <col min="6" max="6" width="9.375" style="20" customWidth="1"/>
    <col min="7" max="8" width="12.5" style="20" customWidth="1"/>
    <col min="9" max="9" width="24.625" style="20" customWidth="1"/>
    <col min="10" max="10" width="1.5" style="20" customWidth="1"/>
    <col min="11" max="12" width="3.125" style="20" customWidth="1"/>
    <col min="13" max="13" width="8.5" style="20" customWidth="1"/>
    <col min="14" max="16" width="10" style="20" customWidth="1"/>
    <col min="17" max="16384" width="3.125" style="20"/>
  </cols>
  <sheetData>
    <row r="1" spans="1:16" customFormat="1" ht="56.25" customHeight="1">
      <c r="A1" s="35">
        <v>1</v>
      </c>
      <c r="B1" s="35">
        <f ca="1">IF(COUNT(A:A)&gt;1,MAX(A:A),_xlfn.SHEETS()-2)</f>
        <v>4</v>
      </c>
      <c r="C1" s="124" t="str">
        <f>1&amp;" / "&amp;COUNT(小計!$H$6:$H$29)+1&amp;" ページ"</f>
        <v>1 / 3 ページ</v>
      </c>
      <c r="D1" s="124"/>
      <c r="E1" s="124"/>
      <c r="F1" s="124"/>
      <c r="G1" s="124"/>
      <c r="H1" s="124"/>
      <c r="I1" s="124"/>
    </row>
    <row r="2" spans="1:16" customFormat="1" ht="21.75" customHeight="1">
      <c r="A2" s="125" t="s">
        <v>17</v>
      </c>
      <c r="B2" s="125"/>
      <c r="C2" s="125"/>
      <c r="D2" s="125"/>
      <c r="E2" s="125"/>
      <c r="F2" s="125"/>
      <c r="G2" s="125"/>
      <c r="H2" s="125"/>
      <c r="I2" s="125"/>
    </row>
    <row r="3" spans="1:16" customFormat="1" ht="15" customHeight="1">
      <c r="B3" s="20" t="str">
        <f>"工事名称："&amp;表紙!C4</f>
        <v>工事名称：○○様</v>
      </c>
    </row>
    <row r="4" spans="1:16" customFormat="1" ht="15" customHeight="1">
      <c r="B4" s="20" t="str">
        <f>"見積番号："&amp;表紙!AK3</f>
        <v>見積番号：0000001</v>
      </c>
      <c r="N4" s="126" t="s">
        <v>115</v>
      </c>
      <c r="O4" s="126"/>
      <c r="P4" s="126"/>
    </row>
    <row r="5" spans="1:16" ht="18.75">
      <c r="A5"/>
      <c r="B5" s="37" t="s">
        <v>18</v>
      </c>
      <c r="C5" s="38" t="s">
        <v>19</v>
      </c>
      <c r="D5" s="38" t="s">
        <v>20</v>
      </c>
      <c r="E5" s="38" t="s">
        <v>21</v>
      </c>
      <c r="F5" s="38" t="s">
        <v>22</v>
      </c>
      <c r="G5" s="38" t="s">
        <v>23</v>
      </c>
      <c r="H5" s="38" t="s">
        <v>24</v>
      </c>
      <c r="I5" s="38" t="s">
        <v>25</v>
      </c>
      <c r="N5" s="38" t="s">
        <v>114</v>
      </c>
      <c r="O5" s="38" t="s">
        <v>112</v>
      </c>
      <c r="P5" s="38" t="s">
        <v>113</v>
      </c>
    </row>
    <row r="6" spans="1:16" customFormat="1" ht="20.100000000000001" customHeight="1">
      <c r="B6" s="39">
        <v>1</v>
      </c>
      <c r="C6" s="40" t="s">
        <v>116</v>
      </c>
      <c r="D6" s="41"/>
      <c r="E6" s="26"/>
      <c r="F6" s="27"/>
      <c r="G6" s="28"/>
      <c r="H6" s="28">
        <f>IFERROR( IF(明細1!$H$30&lt;&gt;0,明細1!$H$30,""),"")</f>
        <v>9000</v>
      </c>
      <c r="I6" s="25"/>
      <c r="J6" s="20" t="s">
        <v>27</v>
      </c>
      <c r="N6" s="46">
        <f>IF(H6="","",明細1!S30)</f>
        <v>2500</v>
      </c>
      <c r="O6" s="56">
        <f>IF(H6="","",H6-IF(N6="",0,N6))</f>
        <v>6500</v>
      </c>
      <c r="P6" s="57" t="str">
        <f>IF(O6="","",ROUND(O6/H6 *100,1) &amp; "%")</f>
        <v>72.2%</v>
      </c>
    </row>
    <row r="7" spans="1:16" customFormat="1" ht="20.100000000000001" customHeight="1">
      <c r="B7" s="39">
        <v>2</v>
      </c>
      <c r="C7" s="31"/>
      <c r="D7" s="25"/>
      <c r="E7" s="26"/>
      <c r="F7" s="27"/>
      <c r="G7" s="28"/>
      <c r="H7" s="28" t="str">
        <f>IFERROR( IF(明細2!$H$30&lt;&gt;0,明細2!$H$30,""),"")</f>
        <v/>
      </c>
      <c r="I7" s="25"/>
      <c r="J7" s="20" t="s">
        <v>28</v>
      </c>
      <c r="N7" s="46" t="str">
        <f>IF(H7="","",明細2!R31)</f>
        <v/>
      </c>
      <c r="O7" s="56" t="str">
        <f t="shared" ref="O7:O9" si="0">IF(H7="","",H7-IF(N7="",0,N7))</f>
        <v/>
      </c>
      <c r="P7" s="57" t="str">
        <f t="shared" ref="P7:P9" si="1">IF(O7="","",ROUND(O7/H7 *100,1) &amp; "%")</f>
        <v/>
      </c>
    </row>
    <row r="8" spans="1:16" customFormat="1" ht="20.100000000000001" customHeight="1">
      <c r="B8" s="39">
        <v>3</v>
      </c>
      <c r="C8" s="31" t="s">
        <v>117</v>
      </c>
      <c r="D8" s="25"/>
      <c r="E8" s="26"/>
      <c r="F8" s="27"/>
      <c r="G8" s="28"/>
      <c r="H8" s="28">
        <f>IFERROR( IF(明細3!$H$30&lt;&gt;0,明細3!$H$30,""),"")</f>
        <v>4000</v>
      </c>
      <c r="I8" s="25"/>
      <c r="J8" s="20" t="s">
        <v>29</v>
      </c>
      <c r="N8" s="46">
        <f>IF(H8="","",明細3!S32)</f>
        <v>0</v>
      </c>
      <c r="O8" s="56">
        <f t="shared" si="0"/>
        <v>4000</v>
      </c>
      <c r="P8" s="57" t="str">
        <f t="shared" si="1"/>
        <v>100%</v>
      </c>
    </row>
    <row r="9" spans="1:16" customFormat="1" ht="20.100000000000001" customHeight="1">
      <c r="B9" s="39">
        <v>4</v>
      </c>
      <c r="C9" s="31"/>
      <c r="D9" s="25"/>
      <c r="E9" s="26"/>
      <c r="F9" s="27"/>
      <c r="G9" s="28"/>
      <c r="H9" s="28" t="s">
        <v>118</v>
      </c>
      <c r="I9" s="25"/>
      <c r="J9" s="20" t="s">
        <v>30</v>
      </c>
      <c r="N9" s="46" t="s">
        <v>118</v>
      </c>
      <c r="O9" s="56" t="str">
        <f t="shared" si="0"/>
        <v/>
      </c>
      <c r="P9" s="57" t="str">
        <f t="shared" si="1"/>
        <v/>
      </c>
    </row>
    <row r="10" spans="1:16" customFormat="1" ht="20.100000000000001" customHeight="1">
      <c r="B10" s="39">
        <v>5</v>
      </c>
      <c r="C10" s="31"/>
      <c r="D10" s="25"/>
      <c r="E10" s="26"/>
      <c r="F10" s="27"/>
      <c r="G10" s="28"/>
      <c r="H10" s="28"/>
      <c r="I10" s="25"/>
      <c r="J10" s="20" t="s">
        <v>31</v>
      </c>
      <c r="N10" s="46" t="str">
        <f>IF(H10="","",明細1!S34)</f>
        <v/>
      </c>
      <c r="O10" s="56"/>
      <c r="P10" s="57"/>
    </row>
    <row r="11" spans="1:16" customFormat="1" ht="20.100000000000001" customHeight="1">
      <c r="B11" s="39">
        <v>6</v>
      </c>
      <c r="C11" s="31"/>
      <c r="D11" s="25"/>
      <c r="E11" s="26"/>
      <c r="F11" s="27"/>
      <c r="G11" s="28"/>
      <c r="H11" s="28"/>
      <c r="I11" s="25"/>
      <c r="J11" s="20" t="s">
        <v>32</v>
      </c>
      <c r="N11" s="46" t="str">
        <f>IF(H11="","",明細1!S35)</f>
        <v/>
      </c>
      <c r="O11" s="56"/>
      <c r="P11" s="57"/>
    </row>
    <row r="12" spans="1:16" customFormat="1" ht="20.100000000000001" customHeight="1">
      <c r="B12" s="39">
        <v>7</v>
      </c>
      <c r="C12" s="31"/>
      <c r="D12" s="25"/>
      <c r="E12" s="26"/>
      <c r="F12" s="27"/>
      <c r="G12" s="28"/>
      <c r="H12" s="28"/>
      <c r="I12" s="25"/>
      <c r="J12" s="20" t="s">
        <v>33</v>
      </c>
      <c r="N12" s="46" t="str">
        <f>IF(H12="","",明細1!S36)</f>
        <v/>
      </c>
      <c r="O12" s="56"/>
      <c r="P12" s="57"/>
    </row>
    <row r="13" spans="1:16" customFormat="1" ht="20.100000000000001" customHeight="1">
      <c r="B13" s="39">
        <v>8</v>
      </c>
      <c r="C13" s="31"/>
      <c r="D13" s="25"/>
      <c r="E13" s="26"/>
      <c r="F13" s="27"/>
      <c r="G13" s="28"/>
      <c r="H13" s="28"/>
      <c r="I13" s="25"/>
      <c r="J13" s="20" t="s">
        <v>34</v>
      </c>
      <c r="N13" s="46" t="str">
        <f>IF(H13="","",明細1!S37)</f>
        <v/>
      </c>
      <c r="O13" s="56"/>
      <c r="P13" s="57"/>
    </row>
    <row r="14" spans="1:16" customFormat="1" ht="20.100000000000001" customHeight="1">
      <c r="B14" s="39">
        <v>9</v>
      </c>
      <c r="C14" s="31"/>
      <c r="D14" s="25"/>
      <c r="E14" s="26"/>
      <c r="F14" s="27"/>
      <c r="G14" s="28"/>
      <c r="H14" s="28"/>
      <c r="I14" s="25"/>
      <c r="J14" s="20" t="s">
        <v>35</v>
      </c>
      <c r="N14" s="46" t="str">
        <f>IF(H14="","",明細1!S38)</f>
        <v/>
      </c>
      <c r="O14" s="56"/>
      <c r="P14" s="57"/>
    </row>
    <row r="15" spans="1:16" customFormat="1" ht="20.100000000000001" customHeight="1">
      <c r="B15" s="39">
        <v>10</v>
      </c>
      <c r="C15" s="31"/>
      <c r="D15" s="25"/>
      <c r="E15" s="26"/>
      <c r="F15" s="27"/>
      <c r="G15" s="28"/>
      <c r="H15" s="28"/>
      <c r="I15" s="25"/>
      <c r="J15" s="20" t="s">
        <v>36</v>
      </c>
      <c r="N15" s="46" t="str">
        <f>IF(H15="","",明細1!S39)</f>
        <v/>
      </c>
      <c r="O15" s="56"/>
      <c r="P15" s="57"/>
    </row>
    <row r="16" spans="1:16" customFormat="1" ht="20.100000000000001" customHeight="1">
      <c r="B16" s="39">
        <v>11</v>
      </c>
      <c r="C16" s="31"/>
      <c r="D16" s="25"/>
      <c r="E16" s="26"/>
      <c r="F16" s="27"/>
      <c r="G16" s="28"/>
      <c r="H16" s="28"/>
      <c r="I16" s="25"/>
      <c r="J16" s="20" t="s">
        <v>37</v>
      </c>
      <c r="N16" s="46" t="str">
        <f>IF(H16="","",明細1!S40)</f>
        <v/>
      </c>
      <c r="O16" s="56"/>
      <c r="P16" s="57"/>
    </row>
    <row r="17" spans="1:16" customFormat="1" ht="20.100000000000001" customHeight="1">
      <c r="B17" s="39">
        <v>12</v>
      </c>
      <c r="C17" s="31"/>
      <c r="D17" s="25"/>
      <c r="E17" s="26"/>
      <c r="F17" s="27"/>
      <c r="G17" s="28"/>
      <c r="H17" s="28"/>
      <c r="I17" s="25"/>
      <c r="J17" s="20" t="s">
        <v>38</v>
      </c>
      <c r="N17" s="46" t="str">
        <f>IF(H17="","",明細1!S41)</f>
        <v/>
      </c>
      <c r="O17" s="56"/>
      <c r="P17" s="57"/>
    </row>
    <row r="18" spans="1:16" customFormat="1" ht="20.100000000000001" customHeight="1">
      <c r="B18" s="39">
        <v>13</v>
      </c>
      <c r="C18" s="31"/>
      <c r="D18" s="25"/>
      <c r="E18" s="26"/>
      <c r="F18" s="27"/>
      <c r="G18" s="28"/>
      <c r="H18" s="28"/>
      <c r="I18" s="25"/>
      <c r="J18" s="20" t="s">
        <v>39</v>
      </c>
      <c r="N18" s="46" t="str">
        <f>IF(H18="","",明細1!S42)</f>
        <v/>
      </c>
      <c r="O18" s="56"/>
      <c r="P18" s="57"/>
    </row>
    <row r="19" spans="1:16" customFormat="1" ht="20.100000000000001" customHeight="1">
      <c r="B19" s="39">
        <v>14</v>
      </c>
      <c r="C19" s="31"/>
      <c r="D19" s="25"/>
      <c r="E19" s="26"/>
      <c r="F19" s="27"/>
      <c r="G19" s="28"/>
      <c r="H19" s="28"/>
      <c r="I19" s="25"/>
      <c r="J19" s="20" t="s">
        <v>40</v>
      </c>
      <c r="N19" s="46" t="str">
        <f>IF(H19="","",明細1!S43)</f>
        <v/>
      </c>
      <c r="O19" s="56"/>
      <c r="P19" s="57"/>
    </row>
    <row r="20" spans="1:16" customFormat="1" ht="20.100000000000001" customHeight="1">
      <c r="B20" s="39">
        <v>15</v>
      </c>
      <c r="C20" s="31"/>
      <c r="D20" s="25"/>
      <c r="E20" s="26"/>
      <c r="F20" s="27"/>
      <c r="G20" s="28"/>
      <c r="H20" s="28"/>
      <c r="I20" s="25"/>
      <c r="J20" s="20" t="s">
        <v>41</v>
      </c>
      <c r="N20" s="46" t="str">
        <f>IF(H20="","",明細1!S44)</f>
        <v/>
      </c>
      <c r="O20" s="56"/>
      <c r="P20" s="57"/>
    </row>
    <row r="21" spans="1:16" customFormat="1" ht="20.100000000000001" customHeight="1">
      <c r="B21" s="39">
        <v>16</v>
      </c>
      <c r="C21" s="31"/>
      <c r="D21" s="25"/>
      <c r="E21" s="26"/>
      <c r="F21" s="27"/>
      <c r="G21" s="28"/>
      <c r="H21" s="28"/>
      <c r="I21" s="25"/>
      <c r="J21" s="20" t="s">
        <v>42</v>
      </c>
      <c r="N21" s="46" t="str">
        <f>IF(H21="","",明細1!S45)</f>
        <v/>
      </c>
      <c r="O21" s="56"/>
      <c r="P21" s="57"/>
    </row>
    <row r="22" spans="1:16" customFormat="1" ht="20.100000000000001" customHeight="1">
      <c r="B22" s="39">
        <v>17</v>
      </c>
      <c r="C22" s="31"/>
      <c r="D22" s="25"/>
      <c r="E22" s="26"/>
      <c r="F22" s="27"/>
      <c r="G22" s="28"/>
      <c r="H22" s="28"/>
      <c r="I22" s="25"/>
      <c r="J22" s="20" t="s">
        <v>43</v>
      </c>
      <c r="N22" s="46" t="str">
        <f>IF(H22="","",明細1!S46)</f>
        <v/>
      </c>
      <c r="O22" s="56"/>
      <c r="P22" s="57"/>
    </row>
    <row r="23" spans="1:16" customFormat="1" ht="20.100000000000001" customHeight="1">
      <c r="B23" s="39">
        <v>18</v>
      </c>
      <c r="C23" s="31"/>
      <c r="D23" s="25"/>
      <c r="E23" s="26"/>
      <c r="F23" s="27"/>
      <c r="G23" s="28"/>
      <c r="H23" s="28"/>
      <c r="I23" s="25"/>
      <c r="J23" s="20" t="s">
        <v>44</v>
      </c>
      <c r="N23" s="46" t="str">
        <f>IF(H23="","",明細1!S47)</f>
        <v/>
      </c>
      <c r="O23" s="56"/>
      <c r="P23" s="57"/>
    </row>
    <row r="24" spans="1:16" customFormat="1" ht="20.100000000000001" customHeight="1">
      <c r="B24" s="39">
        <v>19</v>
      </c>
      <c r="C24" s="31"/>
      <c r="D24" s="25"/>
      <c r="E24" s="26"/>
      <c r="F24" s="27"/>
      <c r="G24" s="28"/>
      <c r="H24" s="28"/>
      <c r="I24" s="25"/>
      <c r="J24" s="20" t="s">
        <v>45</v>
      </c>
      <c r="N24" s="46" t="str">
        <f>IF(H24="","",明細1!S48)</f>
        <v/>
      </c>
      <c r="O24" s="56"/>
      <c r="P24" s="57"/>
    </row>
    <row r="25" spans="1:16" customFormat="1" ht="20.100000000000001" customHeight="1">
      <c r="B25" s="39">
        <v>20</v>
      </c>
      <c r="C25" s="31"/>
      <c r="D25" s="25"/>
      <c r="E25" s="26"/>
      <c r="F25" s="27"/>
      <c r="G25" s="28"/>
      <c r="H25" s="28"/>
      <c r="I25" s="25"/>
      <c r="J25" s="20" t="s">
        <v>46</v>
      </c>
      <c r="N25" s="46" t="str">
        <f>IF(H25="","",明細1!S49)</f>
        <v/>
      </c>
      <c r="O25" s="56"/>
      <c r="P25" s="57"/>
    </row>
    <row r="26" spans="1:16" customFormat="1" ht="20.100000000000001" customHeight="1">
      <c r="B26" s="39">
        <v>21</v>
      </c>
      <c r="C26" s="31"/>
      <c r="D26" s="25"/>
      <c r="E26" s="26"/>
      <c r="F26" s="27"/>
      <c r="G26" s="28"/>
      <c r="H26" s="28"/>
      <c r="I26" s="25"/>
      <c r="J26" s="20" t="s">
        <v>47</v>
      </c>
      <c r="N26" s="46" t="str">
        <f>IF(H26="","",明細1!S50)</f>
        <v/>
      </c>
      <c r="O26" s="56"/>
      <c r="P26" s="57"/>
    </row>
    <row r="27" spans="1:16" customFormat="1" ht="20.100000000000001" customHeight="1">
      <c r="B27" s="39">
        <v>22</v>
      </c>
      <c r="C27" s="31"/>
      <c r="D27" s="25"/>
      <c r="E27" s="26"/>
      <c r="F27" s="27"/>
      <c r="G27" s="28"/>
      <c r="H27" s="28"/>
      <c r="I27" s="25"/>
      <c r="J27" s="20" t="s">
        <v>48</v>
      </c>
      <c r="N27" s="46" t="str">
        <f>IF(H27="","",明細1!S51)</f>
        <v/>
      </c>
      <c r="O27" s="56"/>
      <c r="P27" s="57"/>
    </row>
    <row r="28" spans="1:16" customFormat="1" ht="20.100000000000001" customHeight="1">
      <c r="B28" s="39">
        <v>23</v>
      </c>
      <c r="C28" s="31"/>
      <c r="D28" s="25"/>
      <c r="E28" s="26"/>
      <c r="F28" s="27"/>
      <c r="G28" s="28"/>
      <c r="H28" s="28"/>
      <c r="I28" s="25"/>
      <c r="J28" s="20" t="s">
        <v>49</v>
      </c>
      <c r="N28" s="46" t="str">
        <f>IF(H28="","",明細1!S52)</f>
        <v/>
      </c>
      <c r="O28" s="56"/>
      <c r="P28" s="57"/>
    </row>
    <row r="29" spans="1:16" customFormat="1" ht="20.100000000000001" customHeight="1">
      <c r="B29" s="39">
        <v>24</v>
      </c>
      <c r="C29" s="31"/>
      <c r="D29" s="25"/>
      <c r="E29" s="26"/>
      <c r="F29" s="27"/>
      <c r="G29" s="28"/>
      <c r="H29" s="28"/>
      <c r="I29" s="25"/>
      <c r="J29" s="20" t="s">
        <v>50</v>
      </c>
      <c r="N29" s="46" t="str">
        <f>IF(H29="","",明細1!S53)</f>
        <v/>
      </c>
      <c r="O29" s="56"/>
      <c r="P29" s="57"/>
    </row>
    <row r="30" spans="1:16" customFormat="1" ht="20.100000000000001" customHeight="1">
      <c r="B30" s="24"/>
      <c r="C30" s="31" t="s">
        <v>51</v>
      </c>
      <c r="D30" s="25"/>
      <c r="E30" s="26"/>
      <c r="F30" s="27"/>
      <c r="G30" s="28"/>
      <c r="H30" s="28">
        <f>SUM(H6:H29)</f>
        <v>13000</v>
      </c>
      <c r="I30" s="25"/>
      <c r="J30" s="20" t="s">
        <v>52</v>
      </c>
      <c r="N30" s="56">
        <f>SUM(N6:N29)</f>
        <v>2500</v>
      </c>
      <c r="O30" s="56">
        <f>SUM(O6:O29)</f>
        <v>10500</v>
      </c>
      <c r="P30" s="57" t="str">
        <f>IF(O30="","",ROUND(O30/H30 *100,1) &amp; "%")</f>
        <v>80.8%</v>
      </c>
    </row>
    <row r="31" spans="1:16" ht="18.75">
      <c r="A31"/>
    </row>
    <row r="32" spans="1:16" ht="18.75">
      <c r="A32"/>
    </row>
    <row r="33" spans="1:1" ht="18.75">
      <c r="A33"/>
    </row>
    <row r="34" spans="1:1" ht="18.75">
      <c r="A34"/>
    </row>
    <row r="35" spans="1:1" ht="18.75">
      <c r="A35"/>
    </row>
    <row r="36" spans="1:1" ht="18.75">
      <c r="A36"/>
    </row>
  </sheetData>
  <mergeCells count="3">
    <mergeCell ref="C1:I1"/>
    <mergeCell ref="A2:I2"/>
    <mergeCell ref="N4:P4"/>
  </mergeCells>
  <phoneticPr fontId="1"/>
  <printOptions horizontalCentered="1"/>
  <pageMargins left="0.23622047244094491" right="0.23622047244094491" top="0" bottom="0.31496062992125984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3"/>
  <sheetViews>
    <sheetView view="pageBreakPreview" topLeftCell="A2" zoomScaleNormal="100" zoomScaleSheetLayoutView="100" workbookViewId="0">
      <selection activeCell="Q7" sqref="Q7"/>
    </sheetView>
  </sheetViews>
  <sheetFormatPr defaultColWidth="3.125" defaultRowHeight="13.5"/>
  <cols>
    <col min="1" max="1" width="1.5" style="20" customWidth="1"/>
    <col min="2" max="2" width="6.125" style="20" customWidth="1"/>
    <col min="3" max="3" width="28" style="20" customWidth="1"/>
    <col min="4" max="4" width="27" style="20" customWidth="1"/>
    <col min="5" max="5" width="8.625" style="20" customWidth="1"/>
    <col min="6" max="6" width="9.375" style="20" customWidth="1"/>
    <col min="7" max="8" width="12.5" style="20" customWidth="1"/>
    <col min="9" max="9" width="24.625" style="20" customWidth="1"/>
    <col min="10" max="10" width="1.5" style="20" customWidth="1"/>
    <col min="11" max="12" width="3.125" style="20" customWidth="1"/>
    <col min="13" max="16" width="3.125" style="20"/>
    <col min="17" max="17" width="10.75" style="20" customWidth="1"/>
    <col min="18" max="18" width="10.25" style="20" customWidth="1"/>
    <col min="19" max="19" width="14.375" style="20" customWidth="1"/>
    <col min="20" max="20" width="13.5" style="20" customWidth="1"/>
    <col min="21" max="21" width="7.5" style="20" bestFit="1" customWidth="1"/>
    <col min="22" max="16384" width="3.125" style="20"/>
  </cols>
  <sheetData>
    <row r="1" spans="1:21" customFormat="1" ht="56.25" customHeight="1">
      <c r="A1" s="35">
        <v>2</v>
      </c>
      <c r="B1" s="35">
        <f ca="1">IF(COUNT(A:A)&gt;1,MAX(A:A),_xlfn.SHEETS()-2)</f>
        <v>4</v>
      </c>
      <c r="C1" s="124" t="str">
        <f>2&amp;" / "&amp;COUNT(小計!$H$6:$H$29)+1&amp;" ページ"</f>
        <v>2 / 3 ページ</v>
      </c>
      <c r="D1" s="124"/>
      <c r="E1" s="124"/>
      <c r="F1" s="124"/>
      <c r="G1" s="124"/>
      <c r="H1" s="124"/>
      <c r="I1" s="124"/>
    </row>
    <row r="2" spans="1:21" customFormat="1" ht="21.75" customHeight="1">
      <c r="A2" s="125" t="s">
        <v>53</v>
      </c>
      <c r="B2" s="125"/>
      <c r="C2" s="125"/>
      <c r="D2" s="125"/>
      <c r="E2" s="125"/>
      <c r="F2" s="125"/>
      <c r="G2" s="125"/>
      <c r="H2" s="125"/>
      <c r="I2" s="125"/>
    </row>
    <row r="3" spans="1:21" customFormat="1" ht="15" customHeight="1">
      <c r="B3" s="20" t="str">
        <f>"工事名称："&amp;表紙!C4</f>
        <v>工事名称：○○様</v>
      </c>
    </row>
    <row r="4" spans="1:21" customFormat="1" ht="15" customHeight="1">
      <c r="B4" s="20" t="str">
        <f>"見積番号："&amp;表紙!AK3</f>
        <v>見積番号：0000001</v>
      </c>
      <c r="Q4" s="126" t="s">
        <v>115</v>
      </c>
      <c r="R4" s="126"/>
      <c r="S4" s="126"/>
      <c r="T4" s="126"/>
      <c r="U4" s="126"/>
    </row>
    <row r="5" spans="1:21">
      <c r="B5" s="37" t="s">
        <v>54</v>
      </c>
      <c r="C5" s="38" t="s">
        <v>55</v>
      </c>
      <c r="D5" s="38" t="s">
        <v>56</v>
      </c>
      <c r="E5" s="38" t="s">
        <v>57</v>
      </c>
      <c r="F5" s="38" t="s">
        <v>58</v>
      </c>
      <c r="G5" s="38" t="s">
        <v>59</v>
      </c>
      <c r="H5" s="38" t="s">
        <v>60</v>
      </c>
      <c r="I5" s="38" t="s">
        <v>61</v>
      </c>
      <c r="Q5" s="38" t="s">
        <v>21</v>
      </c>
      <c r="R5" s="54" t="s">
        <v>111</v>
      </c>
      <c r="S5" s="38" t="s">
        <v>24</v>
      </c>
      <c r="T5" s="38" t="s">
        <v>112</v>
      </c>
      <c r="U5" s="38" t="s">
        <v>113</v>
      </c>
    </row>
    <row r="6" spans="1:21" customFormat="1" ht="20.100000000000001" customHeight="1">
      <c r="B6" s="127" t="str">
        <f>"1." &amp; 小計!C6</f>
        <v>1.ああああ</v>
      </c>
      <c r="C6" s="128"/>
      <c r="D6" s="128"/>
      <c r="E6" s="128"/>
      <c r="F6" s="128"/>
      <c r="G6" s="128"/>
      <c r="H6" s="128"/>
      <c r="I6" s="129"/>
      <c r="J6" s="20" t="s">
        <v>62</v>
      </c>
      <c r="Q6" s="130"/>
      <c r="R6" s="130"/>
      <c r="S6" s="130"/>
      <c r="T6" s="130"/>
      <c r="U6" s="130"/>
    </row>
    <row r="7" spans="1:21" customFormat="1" ht="20.100000000000001" customHeight="1">
      <c r="B7" s="42">
        <v>1</v>
      </c>
      <c r="C7" s="43" t="s">
        <v>63</v>
      </c>
      <c r="D7" s="41" t="s">
        <v>64</v>
      </c>
      <c r="E7" s="44">
        <v>1</v>
      </c>
      <c r="F7" s="45" t="s">
        <v>26</v>
      </c>
      <c r="G7" s="46">
        <v>1000</v>
      </c>
      <c r="H7" s="46">
        <f t="shared" ref="H7:H29" si="0">IF(AND(E7="",G7=""),"",E7*G7)</f>
        <v>1000</v>
      </c>
      <c r="I7" s="41" t="s">
        <v>65</v>
      </c>
      <c r="J7" s="20" t="s">
        <v>66</v>
      </c>
      <c r="Q7" s="44">
        <v>1</v>
      </c>
      <c r="R7" s="46">
        <v>1000</v>
      </c>
      <c r="S7" s="46">
        <f>IF(AND($Q7="",$R7=""),"",$Q7*$R7)</f>
        <v>1000</v>
      </c>
      <c r="T7" s="56">
        <f>IF($H7="","",$H7-IF($S7="",0,$S7))</f>
        <v>0</v>
      </c>
      <c r="U7" s="57" t="str">
        <f>IF(T7="","",ROUND(T7/H7 *100,1) &amp; "%")</f>
        <v>0%</v>
      </c>
    </row>
    <row r="8" spans="1:21" customFormat="1" ht="20.100000000000001" customHeight="1">
      <c r="B8" s="42">
        <v>2</v>
      </c>
      <c r="C8" s="43" t="s">
        <v>67</v>
      </c>
      <c r="D8" s="41" t="s">
        <v>64</v>
      </c>
      <c r="E8" s="44">
        <v>2</v>
      </c>
      <c r="F8" s="45" t="s">
        <v>26</v>
      </c>
      <c r="G8" s="46">
        <v>1000</v>
      </c>
      <c r="H8" s="46">
        <f t="shared" si="0"/>
        <v>2000</v>
      </c>
      <c r="I8" s="41" t="s">
        <v>65</v>
      </c>
      <c r="J8" s="20" t="s">
        <v>68</v>
      </c>
      <c r="Q8" s="44">
        <v>3</v>
      </c>
      <c r="R8" s="46">
        <v>500</v>
      </c>
      <c r="S8" s="46">
        <f t="shared" ref="S8:S29" si="1">IF(AND($Q8="",$R8=""),"",$Q8*$R8)</f>
        <v>1500</v>
      </c>
      <c r="T8" s="56">
        <f t="shared" ref="T8:T29" si="2">IF($H8="","",$H8-IF($S8="",0,$S8))</f>
        <v>500</v>
      </c>
      <c r="U8" s="57" t="str">
        <f t="shared" ref="U8:U30" si="3">IF(T8="","",ROUND(T8/H8 *100,1) &amp; "%")</f>
        <v>25%</v>
      </c>
    </row>
    <row r="9" spans="1:21" customFormat="1" ht="20.100000000000001" customHeight="1">
      <c r="B9" s="42">
        <v>3</v>
      </c>
      <c r="C9" s="43" t="s">
        <v>69</v>
      </c>
      <c r="D9" s="41" t="s">
        <v>64</v>
      </c>
      <c r="E9" s="44">
        <v>3</v>
      </c>
      <c r="F9" s="45" t="s">
        <v>26</v>
      </c>
      <c r="G9" s="46">
        <v>2000</v>
      </c>
      <c r="H9" s="46">
        <f t="shared" si="0"/>
        <v>6000</v>
      </c>
      <c r="I9" s="41" t="s">
        <v>65</v>
      </c>
      <c r="J9" s="20" t="s">
        <v>70</v>
      </c>
      <c r="Q9" s="44"/>
      <c r="R9" s="46"/>
      <c r="S9" s="46" t="str">
        <f t="shared" si="1"/>
        <v/>
      </c>
      <c r="T9" s="56">
        <f t="shared" si="2"/>
        <v>6000</v>
      </c>
      <c r="U9" s="57" t="str">
        <f t="shared" si="3"/>
        <v>100%</v>
      </c>
    </row>
    <row r="10" spans="1:21" customFormat="1" ht="20.100000000000001" customHeight="1">
      <c r="B10" s="24"/>
      <c r="C10" s="31"/>
      <c r="D10" s="25"/>
      <c r="E10" s="26"/>
      <c r="F10" s="27"/>
      <c r="G10" s="28"/>
      <c r="H10" s="46" t="str">
        <f>IF(AND(E10="",G10=""),"",E10*G10)</f>
        <v/>
      </c>
      <c r="I10" s="25"/>
      <c r="J10" s="20" t="s">
        <v>71</v>
      </c>
      <c r="Q10" s="44"/>
      <c r="R10" s="46"/>
      <c r="S10" s="46" t="str">
        <f t="shared" si="1"/>
        <v/>
      </c>
      <c r="T10" s="56" t="str">
        <f t="shared" si="2"/>
        <v/>
      </c>
      <c r="U10" s="57" t="str">
        <f t="shared" si="3"/>
        <v/>
      </c>
    </row>
    <row r="11" spans="1:21" customFormat="1" ht="20.100000000000001" customHeight="1">
      <c r="B11" s="24"/>
      <c r="C11" s="31"/>
      <c r="D11" s="25"/>
      <c r="E11" s="26"/>
      <c r="F11" s="27"/>
      <c r="G11" s="28"/>
      <c r="H11" s="46" t="str">
        <f t="shared" si="0"/>
        <v/>
      </c>
      <c r="I11" s="25"/>
      <c r="J11" s="20" t="s">
        <v>72</v>
      </c>
      <c r="Q11" s="44"/>
      <c r="R11" s="46"/>
      <c r="S11" s="46" t="str">
        <f t="shared" si="1"/>
        <v/>
      </c>
      <c r="T11" s="56" t="str">
        <f t="shared" si="2"/>
        <v/>
      </c>
      <c r="U11" s="57" t="str">
        <f t="shared" si="3"/>
        <v/>
      </c>
    </row>
    <row r="12" spans="1:21" customFormat="1" ht="20.100000000000001" customHeight="1">
      <c r="B12" s="24"/>
      <c r="C12" s="31"/>
      <c r="D12" s="25"/>
      <c r="E12" s="26"/>
      <c r="F12" s="27"/>
      <c r="G12" s="28"/>
      <c r="H12" s="46" t="str">
        <f t="shared" si="0"/>
        <v/>
      </c>
      <c r="I12" s="25"/>
      <c r="J12" s="20" t="s">
        <v>73</v>
      </c>
      <c r="Q12" s="44"/>
      <c r="R12" s="46"/>
      <c r="S12" s="46" t="str">
        <f t="shared" si="1"/>
        <v/>
      </c>
      <c r="T12" s="56" t="str">
        <f t="shared" si="2"/>
        <v/>
      </c>
      <c r="U12" s="57" t="str">
        <f t="shared" si="3"/>
        <v/>
      </c>
    </row>
    <row r="13" spans="1:21" customFormat="1" ht="20.100000000000001" customHeight="1">
      <c r="B13" s="24"/>
      <c r="C13" s="31"/>
      <c r="D13" s="25"/>
      <c r="E13" s="26"/>
      <c r="F13" s="27"/>
      <c r="G13" s="28"/>
      <c r="H13" s="46" t="str">
        <f t="shared" si="0"/>
        <v/>
      </c>
      <c r="I13" s="25"/>
      <c r="J13" s="20" t="s">
        <v>74</v>
      </c>
      <c r="Q13" s="44"/>
      <c r="R13" s="46"/>
      <c r="S13" s="46" t="str">
        <f t="shared" si="1"/>
        <v/>
      </c>
      <c r="T13" s="56" t="str">
        <f t="shared" si="2"/>
        <v/>
      </c>
      <c r="U13" s="57" t="str">
        <f t="shared" si="3"/>
        <v/>
      </c>
    </row>
    <row r="14" spans="1:21" customFormat="1" ht="20.100000000000001" customHeight="1">
      <c r="B14" s="24"/>
      <c r="C14" s="31"/>
      <c r="D14" s="25"/>
      <c r="E14" s="26"/>
      <c r="F14" s="27"/>
      <c r="G14" s="28"/>
      <c r="H14" s="46" t="str">
        <f t="shared" si="0"/>
        <v/>
      </c>
      <c r="I14" s="25"/>
      <c r="J14" s="20" t="s">
        <v>75</v>
      </c>
      <c r="Q14" s="44"/>
      <c r="R14" s="46"/>
      <c r="S14" s="46" t="str">
        <f t="shared" si="1"/>
        <v/>
      </c>
      <c r="T14" s="56" t="str">
        <f t="shared" si="2"/>
        <v/>
      </c>
      <c r="U14" s="57" t="str">
        <f t="shared" si="3"/>
        <v/>
      </c>
    </row>
    <row r="15" spans="1:21" customFormat="1" ht="20.100000000000001" customHeight="1">
      <c r="B15" s="24"/>
      <c r="C15" s="31"/>
      <c r="D15" s="25"/>
      <c r="E15" s="26"/>
      <c r="F15" s="27"/>
      <c r="G15" s="28"/>
      <c r="H15" s="46" t="str">
        <f t="shared" si="0"/>
        <v/>
      </c>
      <c r="I15" s="25"/>
      <c r="J15" s="20" t="s">
        <v>76</v>
      </c>
      <c r="Q15" s="44"/>
      <c r="R15" s="46"/>
      <c r="S15" s="46" t="str">
        <f t="shared" si="1"/>
        <v/>
      </c>
      <c r="T15" s="56" t="str">
        <f t="shared" si="2"/>
        <v/>
      </c>
      <c r="U15" s="57" t="str">
        <f t="shared" si="3"/>
        <v/>
      </c>
    </row>
    <row r="16" spans="1:21" customFormat="1" ht="20.100000000000001" customHeight="1">
      <c r="B16" s="24"/>
      <c r="C16" s="31"/>
      <c r="D16" s="25"/>
      <c r="E16" s="26"/>
      <c r="F16" s="27"/>
      <c r="G16" s="28"/>
      <c r="H16" s="46" t="str">
        <f t="shared" si="0"/>
        <v/>
      </c>
      <c r="I16" s="25"/>
      <c r="J16" s="20" t="s">
        <v>77</v>
      </c>
      <c r="Q16" s="44"/>
      <c r="R16" s="46"/>
      <c r="S16" s="46" t="str">
        <f t="shared" si="1"/>
        <v/>
      </c>
      <c r="T16" s="56" t="str">
        <f t="shared" si="2"/>
        <v/>
      </c>
      <c r="U16" s="57" t="str">
        <f t="shared" si="3"/>
        <v/>
      </c>
    </row>
    <row r="17" spans="2:22" customFormat="1" ht="20.100000000000001" customHeight="1">
      <c r="B17" s="24"/>
      <c r="C17" s="31"/>
      <c r="D17" s="25"/>
      <c r="E17" s="26"/>
      <c r="F17" s="27"/>
      <c r="G17" s="28"/>
      <c r="H17" s="46" t="str">
        <f t="shared" si="0"/>
        <v/>
      </c>
      <c r="I17" s="25"/>
      <c r="J17" s="20" t="s">
        <v>78</v>
      </c>
      <c r="Q17" s="44"/>
      <c r="R17" s="46"/>
      <c r="S17" s="46" t="str">
        <f t="shared" si="1"/>
        <v/>
      </c>
      <c r="T17" s="56" t="str">
        <f t="shared" si="2"/>
        <v/>
      </c>
      <c r="U17" s="57" t="str">
        <f t="shared" si="3"/>
        <v/>
      </c>
    </row>
    <row r="18" spans="2:22" customFormat="1" ht="20.100000000000001" customHeight="1">
      <c r="B18" s="24"/>
      <c r="C18" s="31"/>
      <c r="D18" s="25"/>
      <c r="E18" s="26"/>
      <c r="F18" s="27"/>
      <c r="G18" s="28"/>
      <c r="H18" s="46" t="str">
        <f t="shared" si="0"/>
        <v/>
      </c>
      <c r="I18" s="25"/>
      <c r="J18" s="20" t="s">
        <v>79</v>
      </c>
      <c r="Q18" s="44"/>
      <c r="R18" s="46"/>
      <c r="S18" s="46" t="str">
        <f t="shared" si="1"/>
        <v/>
      </c>
      <c r="T18" s="56" t="str">
        <f t="shared" si="2"/>
        <v/>
      </c>
      <c r="U18" s="57" t="str">
        <f t="shared" si="3"/>
        <v/>
      </c>
    </row>
    <row r="19" spans="2:22" customFormat="1" ht="20.100000000000001" customHeight="1">
      <c r="B19" s="24"/>
      <c r="C19" s="31"/>
      <c r="D19" s="25"/>
      <c r="E19" s="26"/>
      <c r="F19" s="27"/>
      <c r="G19" s="28"/>
      <c r="H19" s="46" t="str">
        <f t="shared" si="0"/>
        <v/>
      </c>
      <c r="I19" s="25"/>
      <c r="J19" s="20" t="s">
        <v>80</v>
      </c>
      <c r="Q19" s="44"/>
      <c r="R19" s="46"/>
      <c r="S19" s="46" t="str">
        <f t="shared" si="1"/>
        <v/>
      </c>
      <c r="T19" s="56" t="str">
        <f t="shared" si="2"/>
        <v/>
      </c>
      <c r="U19" s="57" t="str">
        <f t="shared" si="3"/>
        <v/>
      </c>
    </row>
    <row r="20" spans="2:22" customFormat="1" ht="20.100000000000001" customHeight="1">
      <c r="B20" s="24"/>
      <c r="C20" s="31"/>
      <c r="D20" s="25"/>
      <c r="E20" s="26"/>
      <c r="F20" s="27"/>
      <c r="G20" s="28"/>
      <c r="H20" s="46" t="str">
        <f t="shared" si="0"/>
        <v/>
      </c>
      <c r="I20" s="25"/>
      <c r="J20" s="20" t="s">
        <v>81</v>
      </c>
      <c r="Q20" s="44"/>
      <c r="R20" s="46"/>
      <c r="S20" s="46" t="str">
        <f t="shared" si="1"/>
        <v/>
      </c>
      <c r="T20" s="56" t="str">
        <f t="shared" si="2"/>
        <v/>
      </c>
      <c r="U20" s="57" t="str">
        <f t="shared" si="3"/>
        <v/>
      </c>
    </row>
    <row r="21" spans="2:22" customFormat="1" ht="20.100000000000001" customHeight="1">
      <c r="B21" s="24"/>
      <c r="C21" s="31"/>
      <c r="D21" s="25"/>
      <c r="E21" s="26"/>
      <c r="F21" s="27"/>
      <c r="G21" s="28"/>
      <c r="H21" s="46" t="str">
        <f t="shared" si="0"/>
        <v/>
      </c>
      <c r="I21" s="25"/>
      <c r="J21" s="20" t="s">
        <v>82</v>
      </c>
      <c r="Q21" s="44"/>
      <c r="R21" s="46"/>
      <c r="S21" s="46" t="str">
        <f t="shared" si="1"/>
        <v/>
      </c>
      <c r="T21" s="56" t="str">
        <f t="shared" si="2"/>
        <v/>
      </c>
      <c r="U21" s="57" t="str">
        <f t="shared" si="3"/>
        <v/>
      </c>
    </row>
    <row r="22" spans="2:22" customFormat="1" ht="20.100000000000001" customHeight="1">
      <c r="B22" s="24"/>
      <c r="C22" s="31"/>
      <c r="D22" s="25"/>
      <c r="E22" s="26"/>
      <c r="F22" s="27"/>
      <c r="G22" s="28"/>
      <c r="H22" s="46" t="str">
        <f t="shared" si="0"/>
        <v/>
      </c>
      <c r="I22" s="25"/>
      <c r="J22" s="20" t="s">
        <v>83</v>
      </c>
      <c r="Q22" s="44"/>
      <c r="R22" s="46"/>
      <c r="S22" s="46" t="str">
        <f t="shared" si="1"/>
        <v/>
      </c>
      <c r="T22" s="56" t="str">
        <f t="shared" si="2"/>
        <v/>
      </c>
      <c r="U22" s="57" t="str">
        <f t="shared" si="3"/>
        <v/>
      </c>
    </row>
    <row r="23" spans="2:22" customFormat="1" ht="20.100000000000001" customHeight="1">
      <c r="B23" s="24"/>
      <c r="C23" s="31"/>
      <c r="D23" s="25"/>
      <c r="E23" s="26"/>
      <c r="F23" s="27"/>
      <c r="G23" s="28"/>
      <c r="H23" s="46" t="str">
        <f t="shared" si="0"/>
        <v/>
      </c>
      <c r="I23" s="25"/>
      <c r="J23" s="20" t="s">
        <v>84</v>
      </c>
      <c r="Q23" s="44"/>
      <c r="R23" s="46"/>
      <c r="S23" s="46" t="str">
        <f t="shared" si="1"/>
        <v/>
      </c>
      <c r="T23" s="56" t="str">
        <f t="shared" si="2"/>
        <v/>
      </c>
      <c r="U23" s="57" t="str">
        <f t="shared" si="3"/>
        <v/>
      </c>
    </row>
    <row r="24" spans="2:22" customFormat="1" ht="20.100000000000001" customHeight="1">
      <c r="B24" s="24"/>
      <c r="C24" s="31"/>
      <c r="D24" s="25"/>
      <c r="E24" s="26"/>
      <c r="F24" s="27"/>
      <c r="G24" s="28"/>
      <c r="H24" s="46" t="str">
        <f t="shared" si="0"/>
        <v/>
      </c>
      <c r="I24" s="25"/>
      <c r="J24" s="20" t="s">
        <v>85</v>
      </c>
      <c r="Q24" s="44"/>
      <c r="R24" s="46"/>
      <c r="S24" s="46" t="str">
        <f t="shared" si="1"/>
        <v/>
      </c>
      <c r="T24" s="56" t="str">
        <f t="shared" si="2"/>
        <v/>
      </c>
      <c r="U24" s="57" t="str">
        <f t="shared" si="3"/>
        <v/>
      </c>
    </row>
    <row r="25" spans="2:22" customFormat="1" ht="20.100000000000001" customHeight="1">
      <c r="B25" s="24"/>
      <c r="C25" s="31"/>
      <c r="D25" s="25"/>
      <c r="E25" s="26"/>
      <c r="F25" s="27"/>
      <c r="G25" s="28"/>
      <c r="H25" s="46" t="str">
        <f t="shared" si="0"/>
        <v/>
      </c>
      <c r="I25" s="25"/>
      <c r="J25" s="20" t="s">
        <v>86</v>
      </c>
      <c r="Q25" s="44"/>
      <c r="R25" s="46"/>
      <c r="S25" s="46" t="str">
        <f t="shared" si="1"/>
        <v/>
      </c>
      <c r="T25" s="56" t="str">
        <f t="shared" si="2"/>
        <v/>
      </c>
      <c r="U25" s="57" t="str">
        <f t="shared" si="3"/>
        <v/>
      </c>
    </row>
    <row r="26" spans="2:22" customFormat="1" ht="20.100000000000001" customHeight="1">
      <c r="B26" s="24"/>
      <c r="C26" s="31"/>
      <c r="D26" s="25"/>
      <c r="E26" s="26"/>
      <c r="F26" s="27"/>
      <c r="G26" s="28"/>
      <c r="H26" s="46" t="str">
        <f t="shared" si="0"/>
        <v/>
      </c>
      <c r="I26" s="25"/>
      <c r="J26" s="20" t="s">
        <v>87</v>
      </c>
      <c r="Q26" s="44"/>
      <c r="R26" s="46"/>
      <c r="S26" s="46" t="str">
        <f t="shared" si="1"/>
        <v/>
      </c>
      <c r="T26" s="56" t="str">
        <f t="shared" si="2"/>
        <v/>
      </c>
      <c r="U26" s="57" t="str">
        <f t="shared" si="3"/>
        <v/>
      </c>
    </row>
    <row r="27" spans="2:22" customFormat="1" ht="20.100000000000001" customHeight="1">
      <c r="B27" s="24"/>
      <c r="C27" s="31"/>
      <c r="D27" s="25"/>
      <c r="E27" s="26"/>
      <c r="F27" s="27"/>
      <c r="G27" s="28"/>
      <c r="H27" s="46" t="str">
        <f t="shared" si="0"/>
        <v/>
      </c>
      <c r="I27" s="25"/>
      <c r="J27" s="20" t="s">
        <v>88</v>
      </c>
      <c r="Q27" s="44"/>
      <c r="R27" s="46"/>
      <c r="S27" s="46" t="str">
        <f t="shared" si="1"/>
        <v/>
      </c>
      <c r="T27" s="56" t="str">
        <f t="shared" si="2"/>
        <v/>
      </c>
      <c r="U27" s="57" t="str">
        <f t="shared" si="3"/>
        <v/>
      </c>
    </row>
    <row r="28" spans="2:22" customFormat="1" ht="20.100000000000001" customHeight="1">
      <c r="B28" s="24"/>
      <c r="C28" s="31"/>
      <c r="D28" s="25"/>
      <c r="E28" s="26"/>
      <c r="F28" s="27"/>
      <c r="G28" s="28"/>
      <c r="H28" s="46" t="str">
        <f t="shared" si="0"/>
        <v/>
      </c>
      <c r="I28" s="25"/>
      <c r="J28" s="20" t="s">
        <v>89</v>
      </c>
      <c r="Q28" s="44"/>
      <c r="R28" s="46"/>
      <c r="S28" s="46" t="str">
        <f t="shared" si="1"/>
        <v/>
      </c>
      <c r="T28" s="56" t="str">
        <f t="shared" si="2"/>
        <v/>
      </c>
      <c r="U28" s="57" t="str">
        <f t="shared" si="3"/>
        <v/>
      </c>
    </row>
    <row r="29" spans="2:22" customFormat="1" ht="20.100000000000001" customHeight="1">
      <c r="B29" s="24"/>
      <c r="C29" s="31"/>
      <c r="D29" s="25"/>
      <c r="E29" s="26"/>
      <c r="F29" s="27"/>
      <c r="G29" s="28"/>
      <c r="H29" s="46" t="str">
        <f t="shared" si="0"/>
        <v/>
      </c>
      <c r="I29" s="25"/>
      <c r="J29" s="20" t="s">
        <v>90</v>
      </c>
      <c r="Q29" s="44"/>
      <c r="R29" s="46"/>
      <c r="S29" s="46" t="str">
        <f t="shared" si="1"/>
        <v/>
      </c>
      <c r="T29" s="56" t="str">
        <f t="shared" si="2"/>
        <v/>
      </c>
      <c r="U29" s="57" t="str">
        <f t="shared" si="3"/>
        <v/>
      </c>
    </row>
    <row r="30" spans="2:22" customFormat="1" ht="20.100000000000001" customHeight="1">
      <c r="B30" s="24"/>
      <c r="C30" s="31" t="s">
        <v>91</v>
      </c>
      <c r="D30" s="25"/>
      <c r="E30" s="26"/>
      <c r="F30" s="27"/>
      <c r="G30" s="28"/>
      <c r="H30" s="28">
        <v>9000</v>
      </c>
      <c r="I30" s="25"/>
      <c r="J30" s="20" t="s">
        <v>92</v>
      </c>
      <c r="Q30" s="53"/>
      <c r="R30" s="53"/>
      <c r="S30" s="55">
        <f>SUM(S7:S29)</f>
        <v>2500</v>
      </c>
      <c r="T30" s="56">
        <f t="shared" ref="T30" si="4">IF(H30="","",H30-IF(S30="",0,S30))</f>
        <v>6500</v>
      </c>
      <c r="U30" s="57" t="str">
        <f t="shared" si="3"/>
        <v>72.2%</v>
      </c>
    </row>
    <row r="31" spans="2:22" ht="18.75">
      <c r="V31"/>
    </row>
    <row r="32" spans="2:22" ht="18.75">
      <c r="V32"/>
    </row>
    <row r="33" spans="22:22" ht="18.75">
      <c r="V33"/>
    </row>
  </sheetData>
  <mergeCells count="5">
    <mergeCell ref="C1:I1"/>
    <mergeCell ref="A2:I2"/>
    <mergeCell ref="B6:I6"/>
    <mergeCell ref="Q4:U4"/>
    <mergeCell ref="Q6:U6"/>
  </mergeCells>
  <phoneticPr fontId="1"/>
  <printOptions horizontalCentered="1"/>
  <pageMargins left="0.23622047244094491" right="0.23622047244094491" top="0" bottom="0.31496062992125984" header="0" footer="0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68618-0EA4-43D7-842D-595B1109F01D}">
  <dimension ref="A1:T30"/>
  <sheetViews>
    <sheetView view="pageBreakPreview" zoomScale="85" zoomScaleNormal="100" zoomScaleSheetLayoutView="85" workbookViewId="0">
      <selection activeCell="P6" sqref="P6:T6"/>
    </sheetView>
  </sheetViews>
  <sheetFormatPr defaultColWidth="3.125" defaultRowHeight="18.75"/>
  <cols>
    <col min="1" max="1" width="1.5" style="20" customWidth="1"/>
    <col min="2" max="2" width="6.125" style="20" customWidth="1"/>
    <col min="3" max="3" width="28" style="20" customWidth="1"/>
    <col min="4" max="4" width="27" style="20" customWidth="1"/>
    <col min="5" max="5" width="8.625" style="20" customWidth="1"/>
    <col min="6" max="6" width="9.375" style="20" customWidth="1"/>
    <col min="7" max="8" width="12.5" style="20" customWidth="1"/>
    <col min="9" max="9" width="24.625" style="20" customWidth="1"/>
    <col min="10" max="10" width="1.5" style="20" customWidth="1"/>
    <col min="11" max="11" width="3.125" style="20"/>
    <col min="16" max="16" width="10.75" style="20" customWidth="1"/>
    <col min="17" max="17" width="10.25" style="20" customWidth="1"/>
    <col min="18" max="18" width="14.375" style="20" customWidth="1"/>
    <col min="19" max="19" width="13.5" style="20" customWidth="1"/>
    <col min="20" max="20" width="7.5" style="20" bestFit="1" customWidth="1"/>
    <col min="21" max="16384" width="3.125" style="20"/>
  </cols>
  <sheetData>
    <row r="1" spans="1:20" customFormat="1" ht="56.25" customHeight="1">
      <c r="A1" s="35">
        <v>2</v>
      </c>
      <c r="B1" s="35">
        <f ca="1">IF(COUNT(A:A)&gt;1,MAX(A:A),_xlfn.SHEETS()-2)</f>
        <v>4</v>
      </c>
      <c r="C1" s="124" t="str">
        <f>3&amp;" / "&amp;COUNT(小計!$H$6:$H$29)+1&amp;" ページ"</f>
        <v>3 / 3 ページ</v>
      </c>
      <c r="D1" s="124"/>
      <c r="E1" s="124"/>
      <c r="F1" s="124"/>
      <c r="G1" s="124"/>
      <c r="H1" s="124"/>
      <c r="I1" s="124"/>
    </row>
    <row r="2" spans="1:20" customFormat="1" ht="21.75" customHeight="1">
      <c r="A2" s="125" t="s">
        <v>53</v>
      </c>
      <c r="B2" s="125"/>
      <c r="C2" s="125"/>
      <c r="D2" s="125"/>
      <c r="E2" s="125"/>
      <c r="F2" s="125"/>
      <c r="G2" s="125"/>
      <c r="H2" s="125"/>
      <c r="I2" s="125"/>
    </row>
    <row r="3" spans="1:20" customFormat="1" ht="15" customHeight="1">
      <c r="B3" s="20" t="str">
        <f>"工事名称："&amp;表紙!C4</f>
        <v>工事名称：○○様</v>
      </c>
    </row>
    <row r="4" spans="1:20" customFormat="1" ht="15" customHeight="1">
      <c r="B4" s="20" t="str">
        <f>"見積番号："&amp;表紙!AK3</f>
        <v>見積番号：0000001</v>
      </c>
      <c r="P4" s="126" t="s">
        <v>115</v>
      </c>
      <c r="Q4" s="126"/>
      <c r="R4" s="126"/>
      <c r="S4" s="126"/>
      <c r="T4" s="126"/>
    </row>
    <row r="5" spans="1:20">
      <c r="B5" s="37" t="s">
        <v>18</v>
      </c>
      <c r="C5" s="38" t="s">
        <v>19</v>
      </c>
      <c r="D5" s="38" t="s">
        <v>20</v>
      </c>
      <c r="E5" s="38" t="s">
        <v>21</v>
      </c>
      <c r="F5" s="38" t="s">
        <v>22</v>
      </c>
      <c r="G5" s="38" t="s">
        <v>23</v>
      </c>
      <c r="H5" s="38" t="s">
        <v>24</v>
      </c>
      <c r="I5" s="38" t="s">
        <v>25</v>
      </c>
      <c r="P5" s="38" t="s">
        <v>21</v>
      </c>
      <c r="Q5" s="54" t="s">
        <v>111</v>
      </c>
      <c r="R5" s="38" t="s">
        <v>24</v>
      </c>
      <c r="S5" s="38" t="s">
        <v>112</v>
      </c>
      <c r="T5" s="38" t="s">
        <v>113</v>
      </c>
    </row>
    <row r="6" spans="1:20" customFormat="1" ht="20.100000000000001" customHeight="1">
      <c r="B6" s="127" t="str">
        <f>"2." &amp; 小計!C7</f>
        <v>2.</v>
      </c>
      <c r="C6" s="128"/>
      <c r="D6" s="128"/>
      <c r="E6" s="128"/>
      <c r="F6" s="128"/>
      <c r="G6" s="128"/>
      <c r="H6" s="128"/>
      <c r="I6" s="129"/>
      <c r="J6" s="20" t="s">
        <v>27</v>
      </c>
      <c r="P6" s="130"/>
      <c r="Q6" s="130"/>
      <c r="R6" s="130"/>
      <c r="S6" s="130"/>
      <c r="T6" s="130"/>
    </row>
    <row r="7" spans="1:20" customFormat="1" ht="20.100000000000001" customHeight="1">
      <c r="B7" s="42"/>
      <c r="C7" s="43"/>
      <c r="D7" s="41"/>
      <c r="E7" s="44"/>
      <c r="F7" s="45"/>
      <c r="G7" s="46"/>
      <c r="H7" s="46" t="str">
        <f>IF(AND(E7="",G7=""),"",E7*G7)</f>
        <v/>
      </c>
      <c r="I7" s="41"/>
      <c r="J7" s="20" t="s">
        <v>27</v>
      </c>
      <c r="P7" s="44">
        <v>1</v>
      </c>
      <c r="Q7" s="46">
        <v>1000</v>
      </c>
      <c r="R7" s="46">
        <f t="shared" ref="R7:R29" si="0">IF(AND($P7="",$Q7=""),"",$P7*$Q7)</f>
        <v>1000</v>
      </c>
      <c r="S7" s="56" t="str">
        <f t="shared" ref="S7:S29" si="1">IF($H7="","",$H7-IF($R7="",0,$R7))</f>
        <v/>
      </c>
      <c r="T7" s="57" t="str">
        <f t="shared" ref="T7:T30" si="2">IF(S7="","",ROUND(S7/H7 *100,1) &amp; "%")</f>
        <v/>
      </c>
    </row>
    <row r="8" spans="1:20" customFormat="1" ht="20.100000000000001" customHeight="1">
      <c r="B8" s="42"/>
      <c r="C8" s="43"/>
      <c r="D8" s="41"/>
      <c r="E8" s="44"/>
      <c r="F8" s="45"/>
      <c r="G8" s="46"/>
      <c r="H8" s="46" t="str">
        <f t="shared" ref="H8:H29" si="3">IF(AND(E8="",G8=""),"",E8*G8)</f>
        <v/>
      </c>
      <c r="I8" s="41"/>
      <c r="J8" s="20" t="s">
        <v>27</v>
      </c>
      <c r="P8" s="44">
        <v>3</v>
      </c>
      <c r="Q8" s="46">
        <v>500</v>
      </c>
      <c r="R8" s="46">
        <f t="shared" si="0"/>
        <v>1500</v>
      </c>
      <c r="S8" s="56" t="str">
        <f t="shared" si="1"/>
        <v/>
      </c>
      <c r="T8" s="57" t="str">
        <f t="shared" si="2"/>
        <v/>
      </c>
    </row>
    <row r="9" spans="1:20" customFormat="1" ht="20.100000000000001" customHeight="1">
      <c r="B9" s="42"/>
      <c r="C9" s="43"/>
      <c r="D9" s="41"/>
      <c r="E9" s="44"/>
      <c r="F9" s="45"/>
      <c r="G9" s="46"/>
      <c r="H9" s="46" t="str">
        <f t="shared" si="3"/>
        <v/>
      </c>
      <c r="I9" s="41"/>
      <c r="J9" s="20" t="s">
        <v>27</v>
      </c>
      <c r="P9" s="44"/>
      <c r="Q9" s="46"/>
      <c r="R9" s="46" t="str">
        <f t="shared" si="0"/>
        <v/>
      </c>
      <c r="S9" s="56" t="str">
        <f t="shared" si="1"/>
        <v/>
      </c>
      <c r="T9" s="57" t="str">
        <f t="shared" si="2"/>
        <v/>
      </c>
    </row>
    <row r="10" spans="1:20" customFormat="1" ht="20.100000000000001" customHeight="1">
      <c r="B10" s="24"/>
      <c r="C10" s="31"/>
      <c r="D10" s="25"/>
      <c r="E10" s="26"/>
      <c r="F10" s="27"/>
      <c r="G10" s="28"/>
      <c r="H10" s="46" t="str">
        <f>IF(AND(E10="",G10=""),"",E10*G10)</f>
        <v/>
      </c>
      <c r="I10" s="25"/>
      <c r="J10" s="20" t="s">
        <v>27</v>
      </c>
      <c r="P10" s="44"/>
      <c r="Q10" s="46"/>
      <c r="R10" s="46" t="str">
        <f t="shared" si="0"/>
        <v/>
      </c>
      <c r="S10" s="56" t="str">
        <f t="shared" si="1"/>
        <v/>
      </c>
      <c r="T10" s="57" t="str">
        <f t="shared" si="2"/>
        <v/>
      </c>
    </row>
    <row r="11" spans="1:20" customFormat="1" ht="20.100000000000001" customHeight="1">
      <c r="B11" s="24"/>
      <c r="C11" s="31"/>
      <c r="D11" s="25"/>
      <c r="E11" s="26"/>
      <c r="F11" s="27"/>
      <c r="G11" s="28"/>
      <c r="H11" s="46" t="str">
        <f t="shared" si="3"/>
        <v/>
      </c>
      <c r="I11" s="25"/>
      <c r="J11" s="20" t="s">
        <v>27</v>
      </c>
      <c r="P11" s="44"/>
      <c r="Q11" s="46"/>
      <c r="R11" s="46" t="str">
        <f t="shared" si="0"/>
        <v/>
      </c>
      <c r="S11" s="56" t="str">
        <f t="shared" si="1"/>
        <v/>
      </c>
      <c r="T11" s="57" t="str">
        <f t="shared" si="2"/>
        <v/>
      </c>
    </row>
    <row r="12" spans="1:20" customFormat="1" ht="20.100000000000001" customHeight="1">
      <c r="B12" s="24"/>
      <c r="C12" s="31"/>
      <c r="D12" s="25"/>
      <c r="E12" s="26"/>
      <c r="F12" s="27"/>
      <c r="G12" s="28"/>
      <c r="H12" s="46" t="str">
        <f t="shared" si="3"/>
        <v/>
      </c>
      <c r="I12" s="25"/>
      <c r="J12" s="20" t="s">
        <v>27</v>
      </c>
      <c r="P12" s="44"/>
      <c r="Q12" s="46"/>
      <c r="R12" s="46" t="str">
        <f t="shared" si="0"/>
        <v/>
      </c>
      <c r="S12" s="56" t="str">
        <f t="shared" si="1"/>
        <v/>
      </c>
      <c r="T12" s="57" t="str">
        <f t="shared" si="2"/>
        <v/>
      </c>
    </row>
    <row r="13" spans="1:20" customFormat="1" ht="20.100000000000001" customHeight="1">
      <c r="B13" s="24"/>
      <c r="C13" s="31"/>
      <c r="D13" s="25"/>
      <c r="E13" s="26"/>
      <c r="F13" s="27"/>
      <c r="G13" s="28"/>
      <c r="H13" s="46" t="str">
        <f t="shared" si="3"/>
        <v/>
      </c>
      <c r="I13" s="25"/>
      <c r="J13" s="20" t="s">
        <v>27</v>
      </c>
      <c r="P13" s="44"/>
      <c r="Q13" s="46"/>
      <c r="R13" s="46" t="str">
        <f t="shared" si="0"/>
        <v/>
      </c>
      <c r="S13" s="56" t="str">
        <f t="shared" si="1"/>
        <v/>
      </c>
      <c r="T13" s="57" t="str">
        <f t="shared" si="2"/>
        <v/>
      </c>
    </row>
    <row r="14" spans="1:20" customFormat="1" ht="20.100000000000001" customHeight="1">
      <c r="B14" s="24"/>
      <c r="C14" s="31"/>
      <c r="D14" s="25"/>
      <c r="E14" s="26"/>
      <c r="F14" s="27"/>
      <c r="G14" s="28"/>
      <c r="H14" s="46" t="str">
        <f t="shared" si="3"/>
        <v/>
      </c>
      <c r="I14" s="25"/>
      <c r="J14" s="20" t="s">
        <v>27</v>
      </c>
      <c r="P14" s="44"/>
      <c r="Q14" s="46"/>
      <c r="R14" s="46" t="str">
        <f t="shared" si="0"/>
        <v/>
      </c>
      <c r="S14" s="56" t="str">
        <f t="shared" si="1"/>
        <v/>
      </c>
      <c r="T14" s="57" t="str">
        <f t="shared" si="2"/>
        <v/>
      </c>
    </row>
    <row r="15" spans="1:20" customFormat="1" ht="20.100000000000001" customHeight="1">
      <c r="B15" s="24"/>
      <c r="C15" s="31"/>
      <c r="D15" s="25"/>
      <c r="E15" s="26"/>
      <c r="F15" s="27"/>
      <c r="G15" s="28"/>
      <c r="H15" s="46" t="str">
        <f t="shared" si="3"/>
        <v/>
      </c>
      <c r="I15" s="25"/>
      <c r="J15" s="20" t="s">
        <v>27</v>
      </c>
      <c r="P15" s="44"/>
      <c r="Q15" s="46"/>
      <c r="R15" s="46" t="str">
        <f t="shared" si="0"/>
        <v/>
      </c>
      <c r="S15" s="56" t="str">
        <f t="shared" si="1"/>
        <v/>
      </c>
      <c r="T15" s="57" t="str">
        <f t="shared" si="2"/>
        <v/>
      </c>
    </row>
    <row r="16" spans="1:20" customFormat="1" ht="20.100000000000001" customHeight="1">
      <c r="B16" s="24"/>
      <c r="C16" s="31"/>
      <c r="D16" s="25"/>
      <c r="E16" s="26"/>
      <c r="F16" s="27"/>
      <c r="G16" s="28"/>
      <c r="H16" s="46" t="str">
        <f t="shared" si="3"/>
        <v/>
      </c>
      <c r="I16" s="25"/>
      <c r="J16" s="20" t="s">
        <v>27</v>
      </c>
      <c r="P16" s="44"/>
      <c r="Q16" s="46"/>
      <c r="R16" s="46" t="str">
        <f t="shared" si="0"/>
        <v/>
      </c>
      <c r="S16" s="56" t="str">
        <f t="shared" si="1"/>
        <v/>
      </c>
      <c r="T16" s="57" t="str">
        <f t="shared" si="2"/>
        <v/>
      </c>
    </row>
    <row r="17" spans="2:20" customFormat="1" ht="20.100000000000001" customHeight="1">
      <c r="B17" s="24"/>
      <c r="C17" s="31"/>
      <c r="D17" s="25"/>
      <c r="E17" s="26"/>
      <c r="F17" s="27"/>
      <c r="G17" s="28"/>
      <c r="H17" s="46" t="str">
        <f t="shared" si="3"/>
        <v/>
      </c>
      <c r="I17" s="25"/>
      <c r="J17" s="20" t="s">
        <v>27</v>
      </c>
      <c r="P17" s="44"/>
      <c r="Q17" s="46"/>
      <c r="R17" s="46" t="str">
        <f t="shared" si="0"/>
        <v/>
      </c>
      <c r="S17" s="56" t="str">
        <f t="shared" si="1"/>
        <v/>
      </c>
      <c r="T17" s="57" t="str">
        <f t="shared" si="2"/>
        <v/>
      </c>
    </row>
    <row r="18" spans="2:20" customFormat="1" ht="20.100000000000001" customHeight="1">
      <c r="B18" s="24"/>
      <c r="C18" s="31"/>
      <c r="D18" s="25"/>
      <c r="E18" s="26"/>
      <c r="F18" s="27"/>
      <c r="G18" s="28"/>
      <c r="H18" s="46" t="str">
        <f t="shared" si="3"/>
        <v/>
      </c>
      <c r="I18" s="25"/>
      <c r="J18" s="20" t="s">
        <v>27</v>
      </c>
      <c r="P18" s="44"/>
      <c r="Q18" s="46"/>
      <c r="R18" s="46" t="str">
        <f t="shared" si="0"/>
        <v/>
      </c>
      <c r="S18" s="56" t="str">
        <f t="shared" si="1"/>
        <v/>
      </c>
      <c r="T18" s="57" t="str">
        <f t="shared" si="2"/>
        <v/>
      </c>
    </row>
    <row r="19" spans="2:20" customFormat="1" ht="20.100000000000001" customHeight="1">
      <c r="B19" s="24"/>
      <c r="C19" s="31"/>
      <c r="D19" s="25"/>
      <c r="E19" s="26"/>
      <c r="F19" s="27"/>
      <c r="G19" s="28"/>
      <c r="H19" s="46" t="str">
        <f t="shared" si="3"/>
        <v/>
      </c>
      <c r="I19" s="25"/>
      <c r="J19" s="20" t="s">
        <v>27</v>
      </c>
      <c r="P19" s="44"/>
      <c r="Q19" s="46"/>
      <c r="R19" s="46" t="str">
        <f t="shared" si="0"/>
        <v/>
      </c>
      <c r="S19" s="56" t="str">
        <f t="shared" si="1"/>
        <v/>
      </c>
      <c r="T19" s="57" t="str">
        <f t="shared" si="2"/>
        <v/>
      </c>
    </row>
    <row r="20" spans="2:20" customFormat="1" ht="20.100000000000001" customHeight="1">
      <c r="B20" s="24"/>
      <c r="C20" s="31"/>
      <c r="D20" s="25"/>
      <c r="E20" s="26"/>
      <c r="F20" s="27"/>
      <c r="G20" s="28"/>
      <c r="H20" s="46" t="str">
        <f t="shared" si="3"/>
        <v/>
      </c>
      <c r="I20" s="25"/>
      <c r="J20" s="20" t="s">
        <v>27</v>
      </c>
      <c r="P20" s="44"/>
      <c r="Q20" s="46"/>
      <c r="R20" s="46" t="str">
        <f t="shared" si="0"/>
        <v/>
      </c>
      <c r="S20" s="56" t="str">
        <f t="shared" si="1"/>
        <v/>
      </c>
      <c r="T20" s="57" t="str">
        <f t="shared" si="2"/>
        <v/>
      </c>
    </row>
    <row r="21" spans="2:20" customFormat="1" ht="20.100000000000001" customHeight="1">
      <c r="B21" s="24"/>
      <c r="C21" s="31"/>
      <c r="D21" s="25"/>
      <c r="E21" s="26"/>
      <c r="F21" s="27"/>
      <c r="G21" s="28"/>
      <c r="H21" s="46" t="str">
        <f t="shared" si="3"/>
        <v/>
      </c>
      <c r="I21" s="25"/>
      <c r="J21" s="20" t="s">
        <v>27</v>
      </c>
      <c r="P21" s="44"/>
      <c r="Q21" s="46"/>
      <c r="R21" s="46" t="str">
        <f t="shared" si="0"/>
        <v/>
      </c>
      <c r="S21" s="56" t="str">
        <f t="shared" si="1"/>
        <v/>
      </c>
      <c r="T21" s="57" t="str">
        <f t="shared" si="2"/>
        <v/>
      </c>
    </row>
    <row r="22" spans="2:20" customFormat="1" ht="20.100000000000001" customHeight="1">
      <c r="B22" s="24"/>
      <c r="C22" s="31"/>
      <c r="D22" s="25"/>
      <c r="E22" s="26"/>
      <c r="F22" s="27"/>
      <c r="G22" s="28"/>
      <c r="H22" s="46" t="str">
        <f t="shared" si="3"/>
        <v/>
      </c>
      <c r="I22" s="25"/>
      <c r="J22" s="20" t="s">
        <v>27</v>
      </c>
      <c r="P22" s="44"/>
      <c r="Q22" s="46"/>
      <c r="R22" s="46" t="str">
        <f t="shared" si="0"/>
        <v/>
      </c>
      <c r="S22" s="56" t="str">
        <f t="shared" si="1"/>
        <v/>
      </c>
      <c r="T22" s="57" t="str">
        <f t="shared" si="2"/>
        <v/>
      </c>
    </row>
    <row r="23" spans="2:20" customFormat="1" ht="20.100000000000001" customHeight="1">
      <c r="B23" s="24"/>
      <c r="C23" s="31"/>
      <c r="D23" s="25"/>
      <c r="E23" s="26"/>
      <c r="F23" s="27"/>
      <c r="G23" s="28"/>
      <c r="H23" s="46" t="str">
        <f t="shared" si="3"/>
        <v/>
      </c>
      <c r="I23" s="25"/>
      <c r="J23" s="20" t="s">
        <v>27</v>
      </c>
      <c r="P23" s="44"/>
      <c r="Q23" s="46"/>
      <c r="R23" s="46" t="str">
        <f t="shared" si="0"/>
        <v/>
      </c>
      <c r="S23" s="56" t="str">
        <f t="shared" si="1"/>
        <v/>
      </c>
      <c r="T23" s="57" t="str">
        <f t="shared" si="2"/>
        <v/>
      </c>
    </row>
    <row r="24" spans="2:20" customFormat="1" ht="20.100000000000001" customHeight="1">
      <c r="B24" s="24"/>
      <c r="C24" s="31"/>
      <c r="D24" s="25"/>
      <c r="E24" s="26"/>
      <c r="F24" s="27"/>
      <c r="G24" s="28"/>
      <c r="H24" s="46" t="str">
        <f t="shared" si="3"/>
        <v/>
      </c>
      <c r="I24" s="25"/>
      <c r="J24" s="20" t="s">
        <v>27</v>
      </c>
      <c r="P24" s="44"/>
      <c r="Q24" s="46"/>
      <c r="R24" s="46" t="str">
        <f t="shared" si="0"/>
        <v/>
      </c>
      <c r="S24" s="56" t="str">
        <f t="shared" si="1"/>
        <v/>
      </c>
      <c r="T24" s="57" t="str">
        <f t="shared" si="2"/>
        <v/>
      </c>
    </row>
    <row r="25" spans="2:20" customFormat="1" ht="20.100000000000001" customHeight="1">
      <c r="B25" s="24"/>
      <c r="C25" s="31"/>
      <c r="D25" s="25"/>
      <c r="E25" s="26"/>
      <c r="F25" s="27"/>
      <c r="G25" s="28"/>
      <c r="H25" s="46" t="str">
        <f t="shared" si="3"/>
        <v/>
      </c>
      <c r="I25" s="25"/>
      <c r="J25" s="20" t="s">
        <v>27</v>
      </c>
      <c r="P25" s="44"/>
      <c r="Q25" s="46"/>
      <c r="R25" s="46" t="str">
        <f t="shared" si="0"/>
        <v/>
      </c>
      <c r="S25" s="56" t="str">
        <f t="shared" si="1"/>
        <v/>
      </c>
      <c r="T25" s="57" t="str">
        <f t="shared" si="2"/>
        <v/>
      </c>
    </row>
    <row r="26" spans="2:20" customFormat="1" ht="20.100000000000001" customHeight="1">
      <c r="B26" s="24"/>
      <c r="C26" s="31"/>
      <c r="D26" s="25"/>
      <c r="E26" s="26"/>
      <c r="F26" s="27"/>
      <c r="G26" s="28"/>
      <c r="H26" s="46" t="str">
        <f t="shared" si="3"/>
        <v/>
      </c>
      <c r="I26" s="25"/>
      <c r="J26" s="20" t="s">
        <v>27</v>
      </c>
      <c r="P26" s="44"/>
      <c r="Q26" s="46"/>
      <c r="R26" s="46" t="str">
        <f t="shared" si="0"/>
        <v/>
      </c>
      <c r="S26" s="56" t="str">
        <f t="shared" si="1"/>
        <v/>
      </c>
      <c r="T26" s="57" t="str">
        <f t="shared" si="2"/>
        <v/>
      </c>
    </row>
    <row r="27" spans="2:20" customFormat="1" ht="20.100000000000001" customHeight="1">
      <c r="B27" s="24"/>
      <c r="C27" s="31"/>
      <c r="D27" s="25"/>
      <c r="E27" s="26"/>
      <c r="F27" s="27"/>
      <c r="G27" s="28"/>
      <c r="H27" s="46" t="str">
        <f t="shared" si="3"/>
        <v/>
      </c>
      <c r="I27" s="25"/>
      <c r="J27" s="20" t="s">
        <v>27</v>
      </c>
      <c r="P27" s="44"/>
      <c r="Q27" s="46"/>
      <c r="R27" s="46" t="str">
        <f t="shared" si="0"/>
        <v/>
      </c>
      <c r="S27" s="56" t="str">
        <f t="shared" si="1"/>
        <v/>
      </c>
      <c r="T27" s="57" t="str">
        <f t="shared" si="2"/>
        <v/>
      </c>
    </row>
    <row r="28" spans="2:20" customFormat="1" ht="20.100000000000001" customHeight="1">
      <c r="B28" s="24"/>
      <c r="C28" s="31"/>
      <c r="D28" s="25"/>
      <c r="E28" s="26"/>
      <c r="F28" s="27"/>
      <c r="G28" s="28"/>
      <c r="H28" s="46" t="str">
        <f t="shared" si="3"/>
        <v/>
      </c>
      <c r="I28" s="25"/>
      <c r="J28" s="20" t="s">
        <v>27</v>
      </c>
      <c r="P28" s="44"/>
      <c r="Q28" s="46"/>
      <c r="R28" s="46" t="str">
        <f t="shared" si="0"/>
        <v/>
      </c>
      <c r="S28" s="56" t="str">
        <f t="shared" si="1"/>
        <v/>
      </c>
      <c r="T28" s="57" t="str">
        <f t="shared" si="2"/>
        <v/>
      </c>
    </row>
    <row r="29" spans="2:20" customFormat="1" ht="20.100000000000001" customHeight="1">
      <c r="B29" s="24"/>
      <c r="C29" s="31"/>
      <c r="D29" s="25"/>
      <c r="E29" s="26"/>
      <c r="F29" s="27"/>
      <c r="G29" s="28"/>
      <c r="H29" s="46" t="str">
        <f t="shared" si="3"/>
        <v/>
      </c>
      <c r="I29" s="25"/>
      <c r="J29" s="20" t="s">
        <v>27</v>
      </c>
      <c r="P29" s="44"/>
      <c r="Q29" s="46"/>
      <c r="R29" s="46" t="str">
        <f t="shared" si="0"/>
        <v/>
      </c>
      <c r="S29" s="56" t="str">
        <f t="shared" si="1"/>
        <v/>
      </c>
      <c r="T29" s="57" t="str">
        <f t="shared" si="2"/>
        <v/>
      </c>
    </row>
    <row r="30" spans="2:20" customFormat="1" ht="20.100000000000001" customHeight="1">
      <c r="B30" s="24"/>
      <c r="C30" s="31" t="s">
        <v>91</v>
      </c>
      <c r="D30" s="25"/>
      <c r="E30" s="26"/>
      <c r="F30" s="27"/>
      <c r="G30" s="28"/>
      <c r="H30" s="28">
        <f>SUM(H7:H29)</f>
        <v>0</v>
      </c>
      <c r="I30" s="25"/>
      <c r="J30" s="20" t="s">
        <v>27</v>
      </c>
      <c r="P30" s="53"/>
      <c r="Q30" s="53"/>
      <c r="R30" s="55">
        <f>SUM(R7:R29)</f>
        <v>2500</v>
      </c>
      <c r="S30" s="56">
        <f>IF(H30="","",H30-IF(R30="",0,R30))</f>
        <v>-2500</v>
      </c>
      <c r="T30" s="57" t="e">
        <f t="shared" si="2"/>
        <v>#DIV/0!</v>
      </c>
    </row>
  </sheetData>
  <mergeCells count="5">
    <mergeCell ref="C1:I1"/>
    <mergeCell ref="A2:I2"/>
    <mergeCell ref="B6:I6"/>
    <mergeCell ref="P4:T4"/>
    <mergeCell ref="P6:T6"/>
  </mergeCells>
  <phoneticPr fontId="1"/>
  <pageMargins left="0.7" right="0.7" top="0.75" bottom="0.75" header="0.3" footer="0.3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D0D71-01FE-4B71-A81B-C48C381EDD5C}">
  <dimension ref="A1:T30"/>
  <sheetViews>
    <sheetView view="pageBreakPreview" zoomScale="85" zoomScaleNormal="100" zoomScaleSheetLayoutView="85" workbookViewId="0">
      <selection activeCell="C10" sqref="C10"/>
    </sheetView>
  </sheetViews>
  <sheetFormatPr defaultColWidth="3.125" defaultRowHeight="13.5"/>
  <cols>
    <col min="1" max="1" width="1.5" style="20" customWidth="1"/>
    <col min="2" max="2" width="6.125" style="20" customWidth="1"/>
    <col min="3" max="3" width="28" style="20" customWidth="1"/>
    <col min="4" max="4" width="27" style="20" customWidth="1"/>
    <col min="5" max="5" width="8.625" style="20" customWidth="1"/>
    <col min="6" max="6" width="9.375" style="20" customWidth="1"/>
    <col min="7" max="8" width="12.5" style="20" customWidth="1"/>
    <col min="9" max="9" width="24.625" style="20" customWidth="1"/>
    <col min="10" max="10" width="1.5" style="20" customWidth="1"/>
    <col min="11" max="15" width="3.125" style="20"/>
    <col min="16" max="16" width="10.75" style="20" customWidth="1"/>
    <col min="17" max="17" width="10.25" style="20" customWidth="1"/>
    <col min="18" max="18" width="14.375" style="20" customWidth="1"/>
    <col min="19" max="19" width="13.5" style="20" customWidth="1"/>
    <col min="20" max="20" width="7.5" style="20" bestFit="1" customWidth="1"/>
    <col min="21" max="16384" width="3.125" style="20"/>
  </cols>
  <sheetData>
    <row r="1" spans="1:20" customFormat="1" ht="56.25" customHeight="1">
      <c r="A1" s="35">
        <v>2</v>
      </c>
      <c r="B1" s="35">
        <f ca="1">IF(COUNT(A:A)&gt;1,MAX(A:A),_xlfn.SHEETS()-2)</f>
        <v>4</v>
      </c>
      <c r="C1" s="124" t="str">
        <f>4&amp;" / "&amp;COUNT(小計!$H$6:$H$29)+1&amp;" ページ"</f>
        <v>4 / 3 ページ</v>
      </c>
      <c r="D1" s="124"/>
      <c r="E1" s="124"/>
      <c r="F1" s="124"/>
      <c r="G1" s="124"/>
      <c r="H1" s="124"/>
      <c r="I1" s="124"/>
    </row>
    <row r="2" spans="1:20" customFormat="1" ht="21.75" customHeight="1">
      <c r="A2" s="125" t="s">
        <v>53</v>
      </c>
      <c r="B2" s="125"/>
      <c r="C2" s="125"/>
      <c r="D2" s="125"/>
      <c r="E2" s="125"/>
      <c r="F2" s="125"/>
      <c r="G2" s="125"/>
      <c r="H2" s="125"/>
      <c r="I2" s="125"/>
    </row>
    <row r="3" spans="1:20" customFormat="1" ht="15" customHeight="1">
      <c r="B3" s="20" t="str">
        <f>"工事名称："&amp;表紙!C4</f>
        <v>工事名称：○○様</v>
      </c>
    </row>
    <row r="4" spans="1:20" customFormat="1" ht="15" customHeight="1">
      <c r="B4" s="20" t="str">
        <f>"見積番号："&amp;表紙!AK3</f>
        <v>見積番号：0000001</v>
      </c>
      <c r="P4" s="126" t="s">
        <v>115</v>
      </c>
      <c r="Q4" s="126"/>
      <c r="R4" s="126"/>
      <c r="S4" s="126"/>
      <c r="T4" s="126"/>
    </row>
    <row r="5" spans="1:20">
      <c r="B5" s="37" t="s">
        <v>18</v>
      </c>
      <c r="C5" s="38" t="s">
        <v>19</v>
      </c>
      <c r="D5" s="38" t="s">
        <v>20</v>
      </c>
      <c r="E5" s="38" t="s">
        <v>21</v>
      </c>
      <c r="F5" s="38" t="s">
        <v>22</v>
      </c>
      <c r="G5" s="38" t="s">
        <v>23</v>
      </c>
      <c r="H5" s="38" t="s">
        <v>24</v>
      </c>
      <c r="I5" s="38" t="s">
        <v>25</v>
      </c>
      <c r="P5" s="38" t="s">
        <v>21</v>
      </c>
      <c r="Q5" s="54" t="s">
        <v>111</v>
      </c>
      <c r="R5" s="38" t="s">
        <v>24</v>
      </c>
      <c r="S5" s="38" t="s">
        <v>112</v>
      </c>
      <c r="T5" s="38" t="s">
        <v>113</v>
      </c>
    </row>
    <row r="6" spans="1:20" customFormat="1" ht="20.100000000000001" customHeight="1">
      <c r="B6" s="127"/>
      <c r="C6" s="128"/>
      <c r="D6" s="128"/>
      <c r="E6" s="128"/>
      <c r="F6" s="128"/>
      <c r="G6" s="128"/>
      <c r="H6" s="128"/>
      <c r="I6" s="129"/>
      <c r="J6" s="20" t="s">
        <v>27</v>
      </c>
      <c r="P6" s="58"/>
      <c r="Q6" s="59"/>
      <c r="R6" s="59"/>
      <c r="S6" s="59"/>
      <c r="T6" s="60"/>
    </row>
    <row r="7" spans="1:20" customFormat="1" ht="20.100000000000001" customHeight="1">
      <c r="B7" s="42">
        <v>1</v>
      </c>
      <c r="C7" s="43" t="s">
        <v>63</v>
      </c>
      <c r="D7" s="41" t="s">
        <v>64</v>
      </c>
      <c r="E7" s="44">
        <v>3</v>
      </c>
      <c r="F7" s="45" t="s">
        <v>26</v>
      </c>
      <c r="G7" s="46">
        <v>500</v>
      </c>
      <c r="H7" s="46">
        <f>IF(AND(E7="",G7=""),"",E7*G7)</f>
        <v>1500</v>
      </c>
      <c r="I7" s="41" t="s">
        <v>65</v>
      </c>
      <c r="J7" s="20" t="s">
        <v>27</v>
      </c>
      <c r="P7" s="44">
        <v>1</v>
      </c>
      <c r="Q7" s="46">
        <v>1000</v>
      </c>
      <c r="R7" s="46">
        <f t="shared" ref="R7:R29" si="0">IF(AND($P7="",$Q7=""),"",$P7*$Q7)</f>
        <v>1000</v>
      </c>
      <c r="S7" s="56">
        <f t="shared" ref="S7:S29" si="1">IF($H7="","",$H7-IF($R7="",0,$R7))</f>
        <v>500</v>
      </c>
      <c r="T7" s="57" t="str">
        <f t="shared" ref="T7:T30" si="2">IF(S7="","",ROUND(S7/H7 *100,1) &amp; "%")</f>
        <v>33.3%</v>
      </c>
    </row>
    <row r="8" spans="1:20" customFormat="1" ht="20.100000000000001" customHeight="1">
      <c r="B8" s="42">
        <v>2</v>
      </c>
      <c r="C8" s="43" t="s">
        <v>67</v>
      </c>
      <c r="D8" s="41" t="s">
        <v>64</v>
      </c>
      <c r="E8" s="44">
        <v>2</v>
      </c>
      <c r="F8" s="45" t="s">
        <v>26</v>
      </c>
      <c r="G8" s="46">
        <v>500</v>
      </c>
      <c r="H8" s="46">
        <f t="shared" ref="H8:H9" si="3">IF(AND(E8="",G8=""),"",E8*G8)</f>
        <v>1000</v>
      </c>
      <c r="I8" s="41" t="s">
        <v>65</v>
      </c>
      <c r="J8" s="20" t="s">
        <v>27</v>
      </c>
      <c r="P8" s="44">
        <v>3</v>
      </c>
      <c r="Q8" s="46">
        <v>500</v>
      </c>
      <c r="R8" s="46">
        <f t="shared" si="0"/>
        <v>1500</v>
      </c>
      <c r="S8" s="56">
        <f t="shared" si="1"/>
        <v>-500</v>
      </c>
      <c r="T8" s="57" t="str">
        <f t="shared" si="2"/>
        <v>-50%</v>
      </c>
    </row>
    <row r="9" spans="1:20" customFormat="1" ht="20.100000000000001" customHeight="1">
      <c r="B9" s="42">
        <v>3</v>
      </c>
      <c r="C9" s="43" t="s">
        <v>69</v>
      </c>
      <c r="D9" s="41" t="s">
        <v>64</v>
      </c>
      <c r="E9" s="44">
        <v>3</v>
      </c>
      <c r="F9" s="45" t="s">
        <v>26</v>
      </c>
      <c r="G9" s="46">
        <v>500</v>
      </c>
      <c r="H9" s="46">
        <f t="shared" si="3"/>
        <v>1500</v>
      </c>
      <c r="I9" s="41" t="s">
        <v>65</v>
      </c>
      <c r="J9" s="20" t="s">
        <v>27</v>
      </c>
      <c r="P9" s="44"/>
      <c r="Q9" s="46"/>
      <c r="R9" s="46" t="str">
        <f t="shared" si="0"/>
        <v/>
      </c>
      <c r="S9" s="56">
        <f t="shared" si="1"/>
        <v>1500</v>
      </c>
      <c r="T9" s="57" t="str">
        <f t="shared" si="2"/>
        <v>100%</v>
      </c>
    </row>
    <row r="10" spans="1:20" customFormat="1" ht="20.100000000000001" customHeight="1">
      <c r="B10" s="24"/>
      <c r="C10" s="31"/>
      <c r="D10" s="25"/>
      <c r="E10" s="26"/>
      <c r="F10" s="27"/>
      <c r="G10" s="28"/>
      <c r="H10" s="46" t="str">
        <f>IF(AND(E10="",G10=""),"",E10*G10)</f>
        <v/>
      </c>
      <c r="I10" s="25"/>
      <c r="J10" s="20" t="s">
        <v>27</v>
      </c>
      <c r="P10" s="44"/>
      <c r="Q10" s="46"/>
      <c r="R10" s="46" t="str">
        <f t="shared" si="0"/>
        <v/>
      </c>
      <c r="S10" s="56" t="str">
        <f t="shared" si="1"/>
        <v/>
      </c>
      <c r="T10" s="57" t="str">
        <f t="shared" si="2"/>
        <v/>
      </c>
    </row>
    <row r="11" spans="1:20" customFormat="1" ht="20.100000000000001" customHeight="1">
      <c r="B11" s="24"/>
      <c r="C11" s="31"/>
      <c r="D11" s="25"/>
      <c r="E11" s="26"/>
      <c r="F11" s="27"/>
      <c r="G11" s="28"/>
      <c r="H11" s="46" t="str">
        <f t="shared" ref="H11:H29" si="4">IF(AND(E11="",G11=""),"",E11*G11)</f>
        <v/>
      </c>
      <c r="I11" s="25"/>
      <c r="J11" s="20" t="s">
        <v>27</v>
      </c>
      <c r="P11" s="44"/>
      <c r="Q11" s="46"/>
      <c r="R11" s="46" t="str">
        <f t="shared" si="0"/>
        <v/>
      </c>
      <c r="S11" s="56" t="str">
        <f t="shared" si="1"/>
        <v/>
      </c>
      <c r="T11" s="57" t="str">
        <f t="shared" si="2"/>
        <v/>
      </c>
    </row>
    <row r="12" spans="1:20" customFormat="1" ht="20.100000000000001" customHeight="1">
      <c r="B12" s="24"/>
      <c r="C12" s="31"/>
      <c r="D12" s="25"/>
      <c r="E12" s="26"/>
      <c r="F12" s="27"/>
      <c r="G12" s="28"/>
      <c r="H12" s="46" t="str">
        <f t="shared" si="4"/>
        <v/>
      </c>
      <c r="I12" s="25"/>
      <c r="J12" s="20" t="s">
        <v>27</v>
      </c>
      <c r="P12" s="44"/>
      <c r="Q12" s="46"/>
      <c r="R12" s="46" t="str">
        <f t="shared" si="0"/>
        <v/>
      </c>
      <c r="S12" s="56" t="str">
        <f t="shared" si="1"/>
        <v/>
      </c>
      <c r="T12" s="57" t="str">
        <f t="shared" si="2"/>
        <v/>
      </c>
    </row>
    <row r="13" spans="1:20" customFormat="1" ht="20.100000000000001" customHeight="1">
      <c r="B13" s="24"/>
      <c r="C13" s="31"/>
      <c r="D13" s="25"/>
      <c r="E13" s="26"/>
      <c r="F13" s="27"/>
      <c r="G13" s="28"/>
      <c r="H13" s="46" t="str">
        <f t="shared" si="4"/>
        <v/>
      </c>
      <c r="I13" s="25"/>
      <c r="J13" s="20" t="s">
        <v>27</v>
      </c>
      <c r="P13" s="44"/>
      <c r="Q13" s="46"/>
      <c r="R13" s="46" t="str">
        <f t="shared" si="0"/>
        <v/>
      </c>
      <c r="S13" s="56" t="str">
        <f t="shared" si="1"/>
        <v/>
      </c>
      <c r="T13" s="57" t="str">
        <f t="shared" si="2"/>
        <v/>
      </c>
    </row>
    <row r="14" spans="1:20" customFormat="1" ht="20.100000000000001" customHeight="1">
      <c r="B14" s="24"/>
      <c r="C14" s="31"/>
      <c r="D14" s="25"/>
      <c r="E14" s="26"/>
      <c r="F14" s="27"/>
      <c r="G14" s="28"/>
      <c r="H14" s="46" t="str">
        <f t="shared" si="4"/>
        <v/>
      </c>
      <c r="I14" s="25"/>
      <c r="J14" s="20" t="s">
        <v>27</v>
      </c>
      <c r="P14" s="44"/>
      <c r="Q14" s="46"/>
      <c r="R14" s="46" t="str">
        <f t="shared" si="0"/>
        <v/>
      </c>
      <c r="S14" s="56" t="str">
        <f t="shared" si="1"/>
        <v/>
      </c>
      <c r="T14" s="57" t="str">
        <f t="shared" si="2"/>
        <v/>
      </c>
    </row>
    <row r="15" spans="1:20" customFormat="1" ht="20.100000000000001" customHeight="1">
      <c r="B15" s="24"/>
      <c r="C15" s="31"/>
      <c r="D15" s="25"/>
      <c r="E15" s="26"/>
      <c r="F15" s="27"/>
      <c r="G15" s="28"/>
      <c r="H15" s="46" t="str">
        <f t="shared" si="4"/>
        <v/>
      </c>
      <c r="I15" s="25"/>
      <c r="J15" s="20" t="s">
        <v>27</v>
      </c>
      <c r="P15" s="44"/>
      <c r="Q15" s="46"/>
      <c r="R15" s="46" t="str">
        <f t="shared" si="0"/>
        <v/>
      </c>
      <c r="S15" s="56" t="str">
        <f t="shared" si="1"/>
        <v/>
      </c>
      <c r="T15" s="57" t="str">
        <f t="shared" si="2"/>
        <v/>
      </c>
    </row>
    <row r="16" spans="1:20" customFormat="1" ht="20.100000000000001" customHeight="1">
      <c r="B16" s="24"/>
      <c r="C16" s="31"/>
      <c r="D16" s="25"/>
      <c r="E16" s="26"/>
      <c r="F16" s="27"/>
      <c r="G16" s="28"/>
      <c r="H16" s="46" t="str">
        <f t="shared" si="4"/>
        <v/>
      </c>
      <c r="I16" s="25"/>
      <c r="J16" s="20" t="s">
        <v>27</v>
      </c>
      <c r="P16" s="44"/>
      <c r="Q16" s="46"/>
      <c r="R16" s="46" t="str">
        <f t="shared" si="0"/>
        <v/>
      </c>
      <c r="S16" s="56" t="str">
        <f t="shared" si="1"/>
        <v/>
      </c>
      <c r="T16" s="57" t="str">
        <f t="shared" si="2"/>
        <v/>
      </c>
    </row>
    <row r="17" spans="2:20" customFormat="1" ht="20.100000000000001" customHeight="1">
      <c r="B17" s="24"/>
      <c r="C17" s="31"/>
      <c r="D17" s="25"/>
      <c r="E17" s="26"/>
      <c r="F17" s="27"/>
      <c r="G17" s="28"/>
      <c r="H17" s="46" t="str">
        <f t="shared" si="4"/>
        <v/>
      </c>
      <c r="I17" s="25"/>
      <c r="J17" s="20" t="s">
        <v>27</v>
      </c>
      <c r="P17" s="44"/>
      <c r="Q17" s="46"/>
      <c r="R17" s="46" t="str">
        <f t="shared" si="0"/>
        <v/>
      </c>
      <c r="S17" s="56" t="str">
        <f t="shared" si="1"/>
        <v/>
      </c>
      <c r="T17" s="57" t="str">
        <f t="shared" si="2"/>
        <v/>
      </c>
    </row>
    <row r="18" spans="2:20" customFormat="1" ht="20.100000000000001" customHeight="1">
      <c r="B18" s="24"/>
      <c r="C18" s="31"/>
      <c r="D18" s="25"/>
      <c r="E18" s="26"/>
      <c r="F18" s="27"/>
      <c r="G18" s="28"/>
      <c r="H18" s="46" t="str">
        <f t="shared" si="4"/>
        <v/>
      </c>
      <c r="I18" s="25"/>
      <c r="J18" s="20" t="s">
        <v>27</v>
      </c>
      <c r="P18" s="44"/>
      <c r="Q18" s="46"/>
      <c r="R18" s="46" t="str">
        <f t="shared" si="0"/>
        <v/>
      </c>
      <c r="S18" s="56" t="str">
        <f t="shared" si="1"/>
        <v/>
      </c>
      <c r="T18" s="57" t="str">
        <f t="shared" si="2"/>
        <v/>
      </c>
    </row>
    <row r="19" spans="2:20" customFormat="1" ht="20.100000000000001" customHeight="1">
      <c r="B19" s="24"/>
      <c r="C19" s="31"/>
      <c r="D19" s="25"/>
      <c r="E19" s="26"/>
      <c r="F19" s="27"/>
      <c r="G19" s="28"/>
      <c r="H19" s="46" t="str">
        <f t="shared" si="4"/>
        <v/>
      </c>
      <c r="I19" s="25"/>
      <c r="J19" s="20" t="s">
        <v>27</v>
      </c>
      <c r="P19" s="44"/>
      <c r="Q19" s="46"/>
      <c r="R19" s="46" t="str">
        <f t="shared" si="0"/>
        <v/>
      </c>
      <c r="S19" s="56" t="str">
        <f t="shared" si="1"/>
        <v/>
      </c>
      <c r="T19" s="57" t="str">
        <f t="shared" si="2"/>
        <v/>
      </c>
    </row>
    <row r="20" spans="2:20" customFormat="1" ht="20.100000000000001" customHeight="1">
      <c r="B20" s="24"/>
      <c r="C20" s="31"/>
      <c r="D20" s="25"/>
      <c r="E20" s="26"/>
      <c r="F20" s="27"/>
      <c r="G20" s="28"/>
      <c r="H20" s="46" t="str">
        <f t="shared" si="4"/>
        <v/>
      </c>
      <c r="I20" s="25"/>
      <c r="J20" s="20" t="s">
        <v>27</v>
      </c>
      <c r="P20" s="44"/>
      <c r="Q20" s="46"/>
      <c r="R20" s="46" t="str">
        <f t="shared" si="0"/>
        <v/>
      </c>
      <c r="S20" s="56" t="str">
        <f t="shared" si="1"/>
        <v/>
      </c>
      <c r="T20" s="57" t="str">
        <f t="shared" si="2"/>
        <v/>
      </c>
    </row>
    <row r="21" spans="2:20" customFormat="1" ht="20.100000000000001" customHeight="1">
      <c r="B21" s="24"/>
      <c r="C21" s="31"/>
      <c r="D21" s="25"/>
      <c r="E21" s="26"/>
      <c r="F21" s="27"/>
      <c r="G21" s="28"/>
      <c r="H21" s="46" t="str">
        <f t="shared" si="4"/>
        <v/>
      </c>
      <c r="I21" s="25"/>
      <c r="J21" s="20" t="s">
        <v>27</v>
      </c>
      <c r="P21" s="44"/>
      <c r="Q21" s="46"/>
      <c r="R21" s="46" t="str">
        <f t="shared" si="0"/>
        <v/>
      </c>
      <c r="S21" s="56" t="str">
        <f t="shared" si="1"/>
        <v/>
      </c>
      <c r="T21" s="57" t="str">
        <f t="shared" si="2"/>
        <v/>
      </c>
    </row>
    <row r="22" spans="2:20" customFormat="1" ht="20.100000000000001" customHeight="1">
      <c r="B22" s="24"/>
      <c r="C22" s="31"/>
      <c r="D22" s="25"/>
      <c r="E22" s="26"/>
      <c r="F22" s="27"/>
      <c r="G22" s="28"/>
      <c r="H22" s="46" t="str">
        <f t="shared" si="4"/>
        <v/>
      </c>
      <c r="I22" s="25"/>
      <c r="J22" s="20" t="s">
        <v>27</v>
      </c>
      <c r="P22" s="44"/>
      <c r="Q22" s="46"/>
      <c r="R22" s="46" t="str">
        <f t="shared" si="0"/>
        <v/>
      </c>
      <c r="S22" s="56" t="str">
        <f t="shared" si="1"/>
        <v/>
      </c>
      <c r="T22" s="57" t="str">
        <f t="shared" si="2"/>
        <v/>
      </c>
    </row>
    <row r="23" spans="2:20" customFormat="1" ht="20.100000000000001" customHeight="1">
      <c r="B23" s="24"/>
      <c r="C23" s="31"/>
      <c r="D23" s="25"/>
      <c r="E23" s="26"/>
      <c r="F23" s="27"/>
      <c r="G23" s="28"/>
      <c r="H23" s="46" t="str">
        <f t="shared" si="4"/>
        <v/>
      </c>
      <c r="I23" s="25"/>
      <c r="J23" s="20" t="s">
        <v>27</v>
      </c>
      <c r="P23" s="44"/>
      <c r="Q23" s="46"/>
      <c r="R23" s="46" t="str">
        <f t="shared" si="0"/>
        <v/>
      </c>
      <c r="S23" s="56" t="str">
        <f t="shared" si="1"/>
        <v/>
      </c>
      <c r="T23" s="57" t="str">
        <f t="shared" si="2"/>
        <v/>
      </c>
    </row>
    <row r="24" spans="2:20" customFormat="1" ht="20.100000000000001" customHeight="1">
      <c r="B24" s="24"/>
      <c r="C24" s="31"/>
      <c r="D24" s="25"/>
      <c r="E24" s="26"/>
      <c r="F24" s="27"/>
      <c r="G24" s="28"/>
      <c r="H24" s="46" t="str">
        <f t="shared" si="4"/>
        <v/>
      </c>
      <c r="I24" s="25"/>
      <c r="J24" s="20" t="s">
        <v>27</v>
      </c>
      <c r="P24" s="44"/>
      <c r="Q24" s="46"/>
      <c r="R24" s="46" t="str">
        <f t="shared" si="0"/>
        <v/>
      </c>
      <c r="S24" s="56" t="str">
        <f t="shared" si="1"/>
        <v/>
      </c>
      <c r="T24" s="57" t="str">
        <f t="shared" si="2"/>
        <v/>
      </c>
    </row>
    <row r="25" spans="2:20" customFormat="1" ht="20.100000000000001" customHeight="1">
      <c r="B25" s="24"/>
      <c r="C25" s="31"/>
      <c r="D25" s="25"/>
      <c r="E25" s="26"/>
      <c r="F25" s="27"/>
      <c r="G25" s="28"/>
      <c r="H25" s="46" t="str">
        <f t="shared" si="4"/>
        <v/>
      </c>
      <c r="I25" s="25"/>
      <c r="J25" s="20" t="s">
        <v>27</v>
      </c>
      <c r="P25" s="44"/>
      <c r="Q25" s="46"/>
      <c r="R25" s="46" t="str">
        <f t="shared" si="0"/>
        <v/>
      </c>
      <c r="S25" s="56" t="str">
        <f t="shared" si="1"/>
        <v/>
      </c>
      <c r="T25" s="57" t="str">
        <f t="shared" si="2"/>
        <v/>
      </c>
    </row>
    <row r="26" spans="2:20" customFormat="1" ht="20.100000000000001" customHeight="1">
      <c r="B26" s="24"/>
      <c r="C26" s="31"/>
      <c r="D26" s="25"/>
      <c r="E26" s="26"/>
      <c r="F26" s="27"/>
      <c r="G26" s="28"/>
      <c r="H26" s="46" t="str">
        <f t="shared" si="4"/>
        <v/>
      </c>
      <c r="I26" s="25"/>
      <c r="J26" s="20" t="s">
        <v>27</v>
      </c>
      <c r="P26" s="44"/>
      <c r="Q26" s="46"/>
      <c r="R26" s="46" t="str">
        <f t="shared" si="0"/>
        <v/>
      </c>
      <c r="S26" s="56" t="str">
        <f t="shared" si="1"/>
        <v/>
      </c>
      <c r="T26" s="57" t="str">
        <f t="shared" si="2"/>
        <v/>
      </c>
    </row>
    <row r="27" spans="2:20" customFormat="1" ht="20.100000000000001" customHeight="1">
      <c r="B27" s="24"/>
      <c r="C27" s="31"/>
      <c r="D27" s="25"/>
      <c r="E27" s="26"/>
      <c r="F27" s="27"/>
      <c r="G27" s="28"/>
      <c r="H27" s="46" t="str">
        <f t="shared" si="4"/>
        <v/>
      </c>
      <c r="I27" s="25"/>
      <c r="J27" s="20" t="s">
        <v>27</v>
      </c>
      <c r="P27" s="44"/>
      <c r="Q27" s="46"/>
      <c r="R27" s="46" t="str">
        <f t="shared" si="0"/>
        <v/>
      </c>
      <c r="S27" s="56" t="str">
        <f t="shared" si="1"/>
        <v/>
      </c>
      <c r="T27" s="57" t="str">
        <f t="shared" si="2"/>
        <v/>
      </c>
    </row>
    <row r="28" spans="2:20" customFormat="1" ht="20.100000000000001" customHeight="1">
      <c r="B28" s="24"/>
      <c r="C28" s="31"/>
      <c r="D28" s="25"/>
      <c r="E28" s="26"/>
      <c r="F28" s="27"/>
      <c r="G28" s="28"/>
      <c r="H28" s="46" t="str">
        <f t="shared" si="4"/>
        <v/>
      </c>
      <c r="I28" s="25"/>
      <c r="J28" s="20" t="s">
        <v>27</v>
      </c>
      <c r="P28" s="44"/>
      <c r="Q28" s="46"/>
      <c r="R28" s="46" t="str">
        <f t="shared" si="0"/>
        <v/>
      </c>
      <c r="S28" s="56" t="str">
        <f t="shared" si="1"/>
        <v/>
      </c>
      <c r="T28" s="57" t="str">
        <f t="shared" si="2"/>
        <v/>
      </c>
    </row>
    <row r="29" spans="2:20" customFormat="1" ht="20.100000000000001" customHeight="1">
      <c r="B29" s="24"/>
      <c r="C29" s="31"/>
      <c r="D29" s="25"/>
      <c r="E29" s="26"/>
      <c r="F29" s="27"/>
      <c r="G29" s="28"/>
      <c r="H29" s="46" t="str">
        <f t="shared" si="4"/>
        <v/>
      </c>
      <c r="I29" s="25"/>
      <c r="J29" s="20" t="s">
        <v>27</v>
      </c>
      <c r="P29" s="44"/>
      <c r="Q29" s="46"/>
      <c r="R29" s="46" t="str">
        <f t="shared" si="0"/>
        <v/>
      </c>
      <c r="S29" s="56" t="str">
        <f t="shared" si="1"/>
        <v/>
      </c>
      <c r="T29" s="57" t="str">
        <f t="shared" si="2"/>
        <v/>
      </c>
    </row>
    <row r="30" spans="2:20" customFormat="1" ht="20.100000000000001" customHeight="1">
      <c r="B30" s="24"/>
      <c r="C30" s="31" t="s">
        <v>91</v>
      </c>
      <c r="D30" s="25"/>
      <c r="E30" s="26"/>
      <c r="F30" s="27"/>
      <c r="G30" s="28"/>
      <c r="H30" s="28">
        <f>SUM(H7:H29)</f>
        <v>4000</v>
      </c>
      <c r="I30" s="25"/>
      <c r="J30" s="20" t="s">
        <v>27</v>
      </c>
      <c r="P30" s="53"/>
      <c r="Q30" s="53"/>
      <c r="R30" s="55">
        <f>SUM(R7:R29)</f>
        <v>2500</v>
      </c>
      <c r="S30" s="56">
        <f>IF(H30="","",H30-IF(R30="",0,R30))</f>
        <v>1500</v>
      </c>
      <c r="T30" s="57" t="str">
        <f t="shared" si="2"/>
        <v>37.5%</v>
      </c>
    </row>
  </sheetData>
  <mergeCells count="4">
    <mergeCell ref="C1:I1"/>
    <mergeCell ref="A2:I2"/>
    <mergeCell ref="B6:I6"/>
    <mergeCell ref="P4:T4"/>
  </mergeCells>
  <phoneticPr fontId="1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入力例</vt:lpstr>
      <vt:lpstr>表紙</vt:lpstr>
      <vt:lpstr>小計</vt:lpstr>
      <vt:lpstr>明細1</vt:lpstr>
      <vt:lpstr>明細2</vt:lpstr>
      <vt:lpstr>明細3</vt:lpstr>
      <vt:lpstr>小計!Print_Area</vt:lpstr>
      <vt:lpstr>表紙!Print_Area</vt:lpstr>
      <vt:lpstr>明細1!Print_Area</vt:lpstr>
      <vt:lpstr>明細2!Print_Area</vt:lpstr>
      <vt:lpstr>明細3!Print_Area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2021-02-01T04:57:06Z</dcterms:created>
  <dcterms:modified xsi:type="dcterms:W3CDTF">2021-08-07T11:07:10Z</dcterms:modified>
</cp:coreProperties>
</file>