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0" documentId="13_ncr:1_{C4E747DC-F961-4F7E-84D1-DE0887B1AFA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xample" sheetId="10" r:id="rId1"/>
    <sheet name="Cover" sheetId="2" r:id="rId2"/>
    <sheet name="Breakdown" sheetId="8" r:id="rId3"/>
    <sheet name="Details1" sheetId="9" r:id="rId4"/>
    <sheet name="Details2" sheetId="11" r:id="rId5"/>
    <sheet name="Details3" sheetId="12" r:id="rId6"/>
    <sheet name="Details4" sheetId="13" r:id="rId7"/>
    <sheet name="Details5" sheetId="14" r:id="rId8"/>
    <sheet name="Details6" sheetId="15" r:id="rId9"/>
    <sheet name="Details7" sheetId="16" r:id="rId10"/>
    <sheet name="Details8" sheetId="17" r:id="rId11"/>
    <sheet name="Details9" sheetId="18" r:id="rId12"/>
    <sheet name="Details10" sheetId="19" r:id="rId13"/>
  </sheets>
  <definedNames>
    <definedName name="_xlnm.Print_Area" localSheetId="1">Cover!$A$1:$AP$27</definedName>
    <definedName name="_xlnm.Print_Area" localSheetId="0">Example!$A$1:$AP$27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" i="10" l="1"/>
  <c r="C1" i="19" l="1"/>
  <c r="B4" i="19"/>
  <c r="B3" i="19"/>
  <c r="B4" i="18"/>
  <c r="B3" i="18"/>
  <c r="C1" i="18"/>
  <c r="B4" i="17"/>
  <c r="B3" i="17"/>
  <c r="C1" i="17"/>
  <c r="B4" i="16"/>
  <c r="B3" i="16"/>
  <c r="C1" i="16"/>
  <c r="B4" i="15"/>
  <c r="B3" i="15"/>
  <c r="C1" i="15"/>
  <c r="B4" i="14"/>
  <c r="B3" i="14"/>
  <c r="C1" i="14"/>
  <c r="B6" i="13"/>
  <c r="B6" i="12"/>
  <c r="B6" i="11"/>
  <c r="B4" i="13"/>
  <c r="B3" i="13"/>
  <c r="C1" i="13"/>
  <c r="B4" i="12"/>
  <c r="B3" i="12"/>
  <c r="C1" i="12"/>
  <c r="B4" i="11"/>
  <c r="B3" i="11"/>
  <c r="C1" i="11"/>
  <c r="B4" i="9"/>
  <c r="B3" i="9"/>
  <c r="C1" i="9"/>
  <c r="B4" i="8"/>
  <c r="B3" i="8"/>
  <c r="C1" i="8"/>
  <c r="B6" i="19"/>
  <c r="B6" i="18"/>
  <c r="B6" i="17"/>
  <c r="B6" i="16"/>
  <c r="B6" i="15"/>
  <c r="B6" i="14"/>
  <c r="H7" i="13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7" i="12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30" i="13" s="1"/>
  <c r="H9" i="8" s="1"/>
  <c r="B6" i="9"/>
  <c r="E9" i="8" l="1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7" i="19"/>
  <c r="B1" i="19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7" i="18"/>
  <c r="B1" i="18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7" i="17"/>
  <c r="B1" i="17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B1" i="16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B1" i="15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1" i="14"/>
  <c r="B1" i="13"/>
  <c r="H30" i="19" l="1"/>
  <c r="H15" i="8" s="1"/>
  <c r="H30" i="18"/>
  <c r="H14" i="8" s="1"/>
  <c r="H30" i="17"/>
  <c r="H13" i="8" s="1"/>
  <c r="H30" i="16"/>
  <c r="H12" i="8" s="1"/>
  <c r="H30" i="15"/>
  <c r="H11" i="8" s="1"/>
  <c r="H30" i="14"/>
  <c r="H10" i="8" s="1"/>
  <c r="E15" i="8" l="1"/>
  <c r="E14" i="8"/>
  <c r="E13" i="8"/>
  <c r="E12" i="8"/>
  <c r="E11" i="8"/>
  <c r="E10" i="8"/>
  <c r="H7" i="11" l="1"/>
  <c r="B1" i="12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B1" i="1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7" i="9"/>
  <c r="H8" i="9"/>
  <c r="H9" i="9"/>
  <c r="H10" i="9"/>
  <c r="Q6" i="10"/>
  <c r="B1" i="8"/>
  <c r="B1" i="9"/>
  <c r="H30" i="9" l="1"/>
  <c r="H6" i="8" s="1"/>
  <c r="H30" i="12"/>
  <c r="H8" i="8" s="1"/>
  <c r="H30" i="11"/>
  <c r="H7" i="8" s="1"/>
  <c r="E6" i="8" l="1"/>
  <c r="E8" i="8"/>
  <c r="E7" i="8"/>
  <c r="H30" i="8"/>
  <c r="AB9" i="2" s="1"/>
  <c r="AB8" i="2" s="1"/>
  <c r="Q6" i="2" s="1"/>
</calcChain>
</file>

<file path=xl/sharedStrings.xml><?xml version="1.0" encoding="utf-8"?>
<sst xmlns="http://schemas.openxmlformats.org/spreadsheetml/2006/main" count="487" uniqueCount="127">
  <si>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</si>
  <si>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</si>
  <si>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</si>
  <si>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</si>
  <si>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</si>
  <si>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</si>
  <si>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</si>
  <si>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</si>
  <si>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</si>
  <si>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</si>
  <si>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</si>
  <si>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</si>
  <si>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</si>
  <si>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</si>
  <si>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</si>
  <si>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</si>
  <si>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</si>
  <si>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</si>
  <si>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</si>
  <si>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</si>
  <si>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</si>
  <si>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</si>
  <si>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</si>
  <si>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</si>
  <si>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</si>
  <si>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</si>
  <si>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</si>
  <si>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</si>
  <si>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</si>
  <si>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</si>
  <si>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</si>
  <si>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</si>
  <si>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</si>
  <si>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</si>
  <si>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</si>
  <si>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</si>
  <si>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</si>
  <si>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</si>
  <si>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</si>
  <si>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</si>
  <si>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</si>
  <si>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</si>
  <si>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</si>
  <si>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</si>
  <si>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</si>
  <si>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</si>
  <si>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</si>
  <si>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</si>
  <si>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</si>
  <si>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</si>
  <si>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</si>
  <si>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</si>
  <si>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00000001</t>
    <phoneticPr fontId="1"/>
  </si>
  <si>
    <t>0000001</t>
    <phoneticPr fontId="1"/>
  </si>
  <si>
    <r>
      <rPr>
        <sz val="11"/>
        <rFont val="ＭＳ 明朝"/>
        <family val="1"/>
      </rPr>
      <t>-</t>
    </r>
    <phoneticPr fontId="0"/>
  </si>
  <si>
    <t>％</t>
    <phoneticPr fontId="1"/>
  </si>
  <si>
    <t>QUOTATION</t>
    <phoneticPr fontId="0"/>
  </si>
  <si>
    <t>QUOTE NUMBER:</t>
    <phoneticPr fontId="0"/>
  </si>
  <si>
    <t>DATE OF QUOTE:</t>
    <phoneticPr fontId="0"/>
  </si>
  <si>
    <t>01/01/2020</t>
    <phoneticPr fontId="1"/>
  </si>
  <si>
    <t>TO: ○○</t>
    <phoneticPr fontId="1"/>
  </si>
  <si>
    <t>TOTAL</t>
    <phoneticPr fontId="0"/>
  </si>
  <si>
    <t>（with tax）</t>
    <phoneticPr fontId="0"/>
  </si>
  <si>
    <t>TAX</t>
    <phoneticPr fontId="1"/>
  </si>
  <si>
    <t>TOTAL      (without tax)</t>
    <phoneticPr fontId="0"/>
  </si>
  <si>
    <t>Prepared by</t>
    <phoneticPr fontId="0"/>
  </si>
  <si>
    <t>Abuilding, 1-23, B city, Hyogo,</t>
    <phoneticPr fontId="0"/>
  </si>
  <si>
    <t>000-000, JAPAN</t>
    <phoneticPr fontId="1"/>
  </si>
  <si>
    <t>Email: sample@sample.com</t>
    <phoneticPr fontId="1"/>
  </si>
  <si>
    <t>PHONE: 000-0000-0000</t>
    <phoneticPr fontId="1"/>
  </si>
  <si>
    <t>FAX: 000-0000-0000</t>
    <phoneticPr fontId="1"/>
  </si>
  <si>
    <t>Project</t>
    <phoneticPr fontId="0"/>
  </si>
  <si>
    <t>Work Site</t>
    <phoneticPr fontId="0"/>
  </si>
  <si>
    <t>Contents</t>
    <phoneticPr fontId="0"/>
  </si>
  <si>
    <t>Notes</t>
    <phoneticPr fontId="0"/>
  </si>
  <si>
    <t>Payment Terms</t>
    <phoneticPr fontId="0"/>
  </si>
  <si>
    <t>Valid for</t>
    <phoneticPr fontId="0"/>
  </si>
  <si>
    <t>Work Period</t>
    <phoneticPr fontId="0"/>
  </si>
  <si>
    <t>Renovation Project</t>
    <phoneticPr fontId="1"/>
  </si>
  <si>
    <t>1-1-2, ab city, Tokyo</t>
    <phoneticPr fontId="1"/>
  </si>
  <si>
    <t>a month</t>
    <phoneticPr fontId="1"/>
  </si>
  <si>
    <t>2 weeks</t>
    <phoneticPr fontId="1"/>
  </si>
  <si>
    <t>TAX RATE</t>
    <phoneticPr fontId="1"/>
  </si>
  <si>
    <t>BREAKDOWN</t>
    <phoneticPr fontId="1"/>
  </si>
  <si>
    <t>DESCRIPTION</t>
    <phoneticPr fontId="0"/>
  </si>
  <si>
    <t>SPECIFICATION</t>
    <phoneticPr fontId="0"/>
  </si>
  <si>
    <t>QTY</t>
    <phoneticPr fontId="0"/>
  </si>
  <si>
    <t>UNIT</t>
    <phoneticPr fontId="0"/>
  </si>
  <si>
    <t>UNIT PRICE</t>
    <phoneticPr fontId="0"/>
  </si>
  <si>
    <t>AMOUNT</t>
    <phoneticPr fontId="0"/>
  </si>
  <si>
    <t>REMARKS</t>
    <phoneticPr fontId="0"/>
  </si>
  <si>
    <r>
      <rPr>
        <sz val="11"/>
        <color theme="1"/>
        <rFont val="ＭＳ 明朝"/>
        <family val="1"/>
        <charset val="128"/>
      </rPr>
      <t>No.</t>
    </r>
    <phoneticPr fontId="0"/>
  </si>
  <si>
    <t>Item A</t>
    <phoneticPr fontId="1"/>
  </si>
  <si>
    <t>Item B</t>
    <phoneticPr fontId="1"/>
  </si>
  <si>
    <t>Item C</t>
    <phoneticPr fontId="1"/>
  </si>
  <si>
    <t>Item D</t>
    <phoneticPr fontId="1"/>
  </si>
  <si>
    <t>Item E</t>
    <phoneticPr fontId="1"/>
  </si>
  <si>
    <t>Item F</t>
    <phoneticPr fontId="1"/>
  </si>
  <si>
    <t>Item G</t>
    <phoneticPr fontId="1"/>
  </si>
  <si>
    <t>Item H</t>
    <phoneticPr fontId="1"/>
  </si>
  <si>
    <t>Item I</t>
    <phoneticPr fontId="1"/>
  </si>
  <si>
    <t>Item J</t>
    <phoneticPr fontId="1"/>
  </si>
  <si>
    <t>set</t>
    <phoneticPr fontId="1"/>
  </si>
  <si>
    <t>【TOTAL】 (without tax)</t>
    <phoneticPr fontId="1"/>
  </si>
  <si>
    <t>a sample of detail 1-1</t>
    <phoneticPr fontId="1"/>
  </si>
  <si>
    <t>UNIT</t>
  </si>
  <si>
    <t>UNIT PRICE</t>
  </si>
  <si>
    <t>【SUBTOTAL】(without tax)</t>
    <phoneticPr fontId="1"/>
  </si>
  <si>
    <t>DETAILS</t>
    <phoneticPr fontId="1"/>
  </si>
  <si>
    <t>a sample of detail 2-1</t>
    <phoneticPr fontId="1"/>
  </si>
  <si>
    <t>a sample of detail 3-1</t>
    <phoneticPr fontId="1"/>
  </si>
  <si>
    <t>a sample of detail 4-1</t>
    <phoneticPr fontId="1"/>
  </si>
  <si>
    <t>a sample of detail 5-1</t>
    <phoneticPr fontId="1"/>
  </si>
  <si>
    <t>a sample of detail 6-1</t>
    <phoneticPr fontId="1"/>
  </si>
  <si>
    <t>a sample of detail 7-1</t>
    <phoneticPr fontId="1"/>
  </si>
  <si>
    <t>a sample of detail 8-1</t>
    <phoneticPr fontId="1"/>
  </si>
  <si>
    <t>a sample of detail 9-1</t>
    <phoneticPr fontId="1"/>
  </si>
  <si>
    <t>a sample of detail 10-1</t>
    <phoneticPr fontId="1"/>
  </si>
  <si>
    <t>TOTAL                (without tax)</t>
    <phoneticPr fontId="0"/>
  </si>
  <si>
    <t>【STEPS】</t>
    <phoneticPr fontId="1"/>
  </si>
  <si>
    <t>① Enter the classification (hierarchy) on the sheet: Breakdown.</t>
    <phoneticPr fontId="1"/>
  </si>
  <si>
    <t>② ① is reflected on the sheet: Details.</t>
    <phoneticPr fontId="1"/>
  </si>
  <si>
    <t>③ Enter the details for each classification (hierarchy) on the sheet: Details.</t>
    <phoneticPr fontId="1"/>
  </si>
  <si>
    <t>*The column: AMOUNT contains formulas.</t>
    <phoneticPr fontId="1"/>
  </si>
  <si>
    <t>④ Enter the sales tax on the sheet: Cover.</t>
    <phoneticPr fontId="1"/>
  </si>
  <si>
    <t>*The default value is set at 10%.</t>
    <phoneticPr fontId="1"/>
  </si>
  <si>
    <t>QUOTE  NUMBER: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</si>
</sst>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3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</font>
    <font>
      <u/>
      <sz val="11"/>
      <color theme="10"/>
      <name val="Yu Gothic"/>
      <family val="2"/>
      <scheme val="minor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Yu Gothic"/>
      <family val="2"/>
      <scheme val="minor"/>
    </font>
    <font>
      <sz val="11"/>
      <name val="ＭＳ 明朝"/>
      <family val="1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8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明朝"/>
      <family val="1"/>
    </font>
    <font>
      <sz val="20"/>
      <name val="ＭＳ 明朝"/>
      <family val="1"/>
      <charset val="128"/>
    </font>
    <font>
      <b/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name val="ＭＳ 明朝"/>
      <family val="1"/>
      <charset val="128"/>
    </font>
    <font>
      <sz val="9"/>
      <name val="ＭＳ 明朝"/>
      <family val="1"/>
    </font>
    <font>
      <b/>
      <sz val="16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sz val="8"/>
      <name val="ＭＳ 明朝"/>
      <family val="1"/>
    </font>
    <font>
      <sz val="8"/>
      <name val="ＭＳ 明朝"/>
      <family val="1"/>
      <charset val="128"/>
    </font>
    <font>
      <b/>
      <sz val="10"/>
      <name val="Yu Gothic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159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5" fontId="4" fillId="0" borderId="22" xfId="0" applyNumberFormat="1" applyFont="1" applyBorder="1" applyAlignment="1">
      <alignment horizontal="left"/>
    </xf>
    <xf numFmtId="176" fontId="7" fillId="0" borderId="0" xfId="0" applyNumberFormat="1" applyFont="1" applyAlignment="1">
      <alignment shrinkToFit="1"/>
    </xf>
    <xf numFmtId="0" fontId="8" fillId="0" borderId="0" xfId="0" applyFont="1"/>
    <xf numFmtId="177" fontId="3" fillId="0" borderId="0" xfId="0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49" fontId="11" fillId="0" borderId="10" xfId="0" applyNumberFormat="1" applyFont="1" applyBorder="1"/>
    <xf numFmtId="49" fontId="11" fillId="0" borderId="11" xfId="0" applyNumberFormat="1" applyFont="1" applyBorder="1"/>
    <xf numFmtId="49" fontId="11" fillId="0" borderId="12" xfId="0" applyNumberFormat="1" applyFont="1" applyBorder="1"/>
    <xf numFmtId="49" fontId="11" fillId="0" borderId="13" xfId="0" applyNumberFormat="1" applyFont="1" applyBorder="1"/>
    <xf numFmtId="0" fontId="13" fillId="0" borderId="0" xfId="0" applyFont="1"/>
    <xf numFmtId="49" fontId="11" fillId="0" borderId="14" xfId="0" applyNumberFormat="1" applyFont="1" applyBorder="1"/>
    <xf numFmtId="49" fontId="11" fillId="0" borderId="2" xfId="0" applyNumberFormat="1" applyFont="1" applyBorder="1"/>
    <xf numFmtId="49" fontId="11" fillId="0" borderId="0" xfId="0" applyNumberFormat="1" applyFont="1"/>
    <xf numFmtId="177" fontId="17" fillId="0" borderId="0" xfId="1" applyNumberFormat="1" applyFont="1" applyAlignment="1"/>
    <xf numFmtId="49" fontId="18" fillId="0" borderId="13" xfId="0" applyNumberFormat="1" applyFont="1" applyBorder="1"/>
    <xf numFmtId="49" fontId="18" fillId="0" borderId="0" xfId="0" applyNumberFormat="1" applyFont="1"/>
    <xf numFmtId="49" fontId="18" fillId="0" borderId="1" xfId="0" applyNumberFormat="1" applyFont="1" applyBorder="1"/>
    <xf numFmtId="49" fontId="18" fillId="0" borderId="1" xfId="0" applyNumberFormat="1" applyFont="1" applyBorder="1" applyAlignment="1">
      <alignment vertical="center"/>
    </xf>
    <xf numFmtId="49" fontId="18" fillId="0" borderId="14" xfId="0" applyNumberFormat="1" applyFont="1" applyBorder="1"/>
    <xf numFmtId="177" fontId="17" fillId="0" borderId="0" xfId="0" applyNumberFormat="1" applyFont="1" applyAlignment="1">
      <alignment horizontal="right"/>
    </xf>
    <xf numFmtId="5" fontId="11" fillId="0" borderId="21" xfId="0" applyNumberFormat="1" applyFont="1" applyBorder="1" applyAlignment="1">
      <alignment horizontal="left"/>
    </xf>
    <xf numFmtId="5" fontId="11" fillId="0" borderId="22" xfId="0" applyNumberFormat="1" applyFont="1" applyBorder="1" applyAlignment="1">
      <alignment horizontal="left"/>
    </xf>
    <xf numFmtId="176" fontId="20" fillId="0" borderId="0" xfId="0" applyNumberFormat="1" applyFont="1" applyAlignment="1">
      <alignment shrinkToFit="1"/>
    </xf>
    <xf numFmtId="0" fontId="21" fillId="0" borderId="0" xfId="0" applyFont="1"/>
    <xf numFmtId="49" fontId="11" fillId="0" borderId="5" xfId="0" applyNumberFormat="1" applyFont="1" applyBorder="1"/>
    <xf numFmtId="49" fontId="11" fillId="0" borderId="6" xfId="0" applyNumberFormat="1" applyFont="1" applyBorder="1"/>
    <xf numFmtId="49" fontId="11" fillId="0" borderId="7" xfId="0" applyNumberFormat="1" applyFont="1" applyBorder="1"/>
    <xf numFmtId="49" fontId="11" fillId="0" borderId="8" xfId="0" applyNumberFormat="1" applyFont="1" applyBorder="1"/>
    <xf numFmtId="0" fontId="22" fillId="0" borderId="0" xfId="0" applyFont="1"/>
    <xf numFmtId="0" fontId="23" fillId="0" borderId="0" xfId="0" applyFont="1"/>
    <xf numFmtId="0" fontId="15" fillId="0" borderId="0" xfId="0" applyFont="1"/>
    <xf numFmtId="49" fontId="11" fillId="0" borderId="4" xfId="0" applyNumberFormat="1" applyFont="1" applyBorder="1"/>
    <xf numFmtId="49" fontId="11" fillId="0" borderId="1" xfId="0" applyNumberFormat="1" applyFont="1" applyBorder="1"/>
    <xf numFmtId="49" fontId="11" fillId="0" borderId="9" xfId="0" applyNumberFormat="1" applyFont="1" applyBorder="1"/>
    <xf numFmtId="49" fontId="11" fillId="0" borderId="15" xfId="0" applyNumberFormat="1" applyFont="1" applyBorder="1"/>
    <xf numFmtId="49" fontId="11" fillId="0" borderId="16" xfId="0" applyNumberFormat="1" applyFont="1" applyBorder="1"/>
    <xf numFmtId="49" fontId="11" fillId="0" borderId="17" xfId="0" applyNumberFormat="1" applyFont="1" applyBorder="1"/>
    <xf numFmtId="176" fontId="4" fillId="0" borderId="3" xfId="0" applyNumberFormat="1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vertical="center" shrinkToFit="1"/>
    </xf>
    <xf numFmtId="4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3" xfId="1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49" fontId="20" fillId="0" borderId="1" xfId="0" applyNumberFormat="1" applyFont="1" applyBorder="1"/>
    <xf numFmtId="49" fontId="23" fillId="0" borderId="0" xfId="0" applyNumberFormat="1" applyFont="1"/>
    <xf numFmtId="176" fontId="31" fillId="0" borderId="0" xfId="0" applyNumberFormat="1" applyFont="1"/>
    <xf numFmtId="0" fontId="9" fillId="3" borderId="3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20" fillId="0" borderId="0" xfId="0" applyNumberFormat="1" applyFont="1" applyAlignment="1">
      <alignment horizontal="left" shrinkToFi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left" shrinkToFit="1"/>
    </xf>
    <xf numFmtId="177" fontId="17" fillId="0" borderId="0" xfId="0" applyNumberFormat="1" applyFont="1" applyAlignment="1">
      <alignment horizontal="right"/>
    </xf>
    <xf numFmtId="177" fontId="17" fillId="0" borderId="1" xfId="1" applyNumberFormat="1" applyFont="1" applyBorder="1" applyAlignment="1">
      <alignment horizontal="right"/>
    </xf>
    <xf numFmtId="49" fontId="29" fillId="0" borderId="22" xfId="0" applyNumberFormat="1" applyFont="1" applyBorder="1" applyAlignment="1">
      <alignment horizontal="left"/>
    </xf>
    <xf numFmtId="49" fontId="30" fillId="0" borderId="22" xfId="0" applyNumberFormat="1" applyFont="1" applyBorder="1" applyAlignment="1">
      <alignment horizontal="left"/>
    </xf>
    <xf numFmtId="49" fontId="30" fillId="0" borderId="22" xfId="0" applyNumberFormat="1" applyFont="1" applyBorder="1" applyAlignment="1">
      <alignment horizontal="left" vertical="center" wrapText="1"/>
    </xf>
    <xf numFmtId="5" fontId="15" fillId="0" borderId="22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Border="1" applyAlignment="1">
      <alignment horizontal="left" vertical="center" shrinkToFit="1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176" fontId="15" fillId="0" borderId="5" xfId="0" applyNumberFormat="1" applyFont="1" applyBorder="1" applyAlignment="1">
      <alignment horizontal="left" vertical="top" wrapText="1"/>
    </xf>
    <xf numFmtId="176" fontId="15" fillId="0" borderId="2" xfId="0" applyNumberFormat="1" applyFont="1" applyBorder="1" applyAlignment="1">
      <alignment horizontal="left" vertical="top" wrapText="1"/>
    </xf>
    <xf numFmtId="176" fontId="15" fillId="0" borderId="6" xfId="0" applyNumberFormat="1" applyFont="1" applyBorder="1" applyAlignment="1">
      <alignment horizontal="left" vertical="top" wrapText="1"/>
    </xf>
    <xf numFmtId="176" fontId="15" fillId="0" borderId="7" xfId="0" applyNumberFormat="1" applyFont="1" applyBorder="1" applyAlignment="1">
      <alignment horizontal="left" vertical="top" wrapText="1"/>
    </xf>
    <xf numFmtId="176" fontId="15" fillId="0" borderId="0" xfId="0" applyNumberFormat="1" applyFont="1" applyAlignment="1">
      <alignment horizontal="left" vertical="top" wrapText="1"/>
    </xf>
    <xf numFmtId="176" fontId="15" fillId="0" borderId="8" xfId="0" applyNumberFormat="1" applyFont="1" applyBorder="1" applyAlignment="1">
      <alignment horizontal="left" vertical="top" wrapText="1"/>
    </xf>
    <xf numFmtId="176" fontId="15" fillId="0" borderId="4" xfId="0" applyNumberFormat="1" applyFont="1" applyBorder="1" applyAlignment="1">
      <alignment horizontal="left" vertical="top" wrapText="1"/>
    </xf>
    <xf numFmtId="176" fontId="15" fillId="0" borderId="1" xfId="0" applyNumberFormat="1" applyFont="1" applyBorder="1" applyAlignment="1">
      <alignment horizontal="left" vertical="top" wrapText="1"/>
    </xf>
    <xf numFmtId="176" fontId="15" fillId="0" borderId="9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center" shrinkToFit="1"/>
    </xf>
    <xf numFmtId="49" fontId="15" fillId="0" borderId="2" xfId="0" applyNumberFormat="1" applyFont="1" applyBorder="1" applyAlignment="1">
      <alignment horizontal="left" vertical="center" shrinkToFit="1"/>
    </xf>
    <xf numFmtId="49" fontId="15" fillId="0" borderId="6" xfId="0" applyNumberFormat="1" applyFont="1" applyBorder="1" applyAlignment="1">
      <alignment horizontal="left" vertical="center" shrinkToFit="1"/>
    </xf>
    <xf numFmtId="176" fontId="15" fillId="0" borderId="18" xfId="0" applyNumberFormat="1" applyFont="1" applyBorder="1" applyAlignment="1">
      <alignment horizontal="left" vertical="center" shrinkToFit="1"/>
    </xf>
    <xf numFmtId="176" fontId="15" fillId="0" borderId="19" xfId="0" applyNumberFormat="1" applyFont="1" applyBorder="1" applyAlignment="1">
      <alignment horizontal="left" vertical="center" shrinkToFit="1"/>
    </xf>
    <xf numFmtId="176" fontId="15" fillId="0" borderId="20" xfId="0" applyNumberFormat="1" applyFont="1" applyBorder="1" applyAlignment="1">
      <alignment horizontal="left" vertical="center" shrinkToFit="1"/>
    </xf>
    <xf numFmtId="49" fontId="3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/>
    </xf>
    <xf numFmtId="177" fontId="3" fillId="0" borderId="1" xfId="1" applyNumberFormat="1" applyFont="1" applyBorder="1" applyAlignment="1">
      <alignment horizontal="right"/>
    </xf>
    <xf numFmtId="5" fontId="4" fillId="0" borderId="21" xfId="0" applyNumberFormat="1" applyFont="1" applyBorder="1" applyAlignment="1">
      <alignment horizontal="right"/>
    </xf>
    <xf numFmtId="5" fontId="4" fillId="0" borderId="2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left" shrinkToFit="1"/>
    </xf>
    <xf numFmtId="49" fontId="4" fillId="2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4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distributed" vertical="center"/>
    </xf>
    <xf numFmtId="49" fontId="11" fillId="0" borderId="0" xfId="0" applyNumberFormat="1" applyFont="1" applyAlignment="1">
      <alignment horizontal="distributed" vertical="center"/>
    </xf>
    <xf numFmtId="49" fontId="29" fillId="0" borderId="23" xfId="0" applyNumberFormat="1" applyFont="1" applyBorder="1" applyAlignment="1">
      <alignment horizontal="left"/>
    </xf>
    <xf numFmtId="49" fontId="15" fillId="0" borderId="0" xfId="0" applyNumberFormat="1" applyFont="1"/>
    <xf numFmtId="176" fontId="15" fillId="0" borderId="0" xfId="0" applyNumberFormat="1" applyFont="1" applyAlignment="1">
      <alignment horizontal="left" shrinkToFit="1"/>
    </xf>
    <xf numFmtId="0" fontId="15" fillId="0" borderId="0" xfId="2" applyFont="1"/>
    <xf numFmtId="5" fontId="15" fillId="0" borderId="23" xfId="0" applyNumberFormat="1" applyFont="1" applyBorder="1" applyAlignment="1">
      <alignment horizontal="right"/>
    </xf>
    <xf numFmtId="49" fontId="33" fillId="0" borderId="0" xfId="0" applyNumberFormat="1" applyFont="1"/>
    <xf numFmtId="49" fontId="34" fillId="0" borderId="0" xfId="0" applyNumberFormat="1" applyFont="1"/>
    <xf numFmtId="49" fontId="35" fillId="0" borderId="0" xfId="0" applyNumberFormat="1" applyFont="1"/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7" name="ロゴ">
          <a:extLst>
            <a:ext uri="{FF2B5EF4-FFF2-40B4-BE49-F238E27FC236}">
              <a16:creationId xmlns:a16="http://schemas.microsoft.com/office/drawing/2014/main" id="{7280E749-26B8-4B2C-B21F-477DD69E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316230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8" name="社印">
          <a:extLst>
            <a:ext uri="{FF2B5EF4-FFF2-40B4-BE49-F238E27FC236}">
              <a16:creationId xmlns:a16="http://schemas.microsoft.com/office/drawing/2014/main" id="{631F0F7F-0454-4FC5-8091-5CC0D3310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0" y="314325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9" name="担当印1">
          <a:extLst>
            <a:ext uri="{FF2B5EF4-FFF2-40B4-BE49-F238E27FC236}">
              <a16:creationId xmlns:a16="http://schemas.microsoft.com/office/drawing/2014/main" id="{64895161-DA87-4DCD-912F-3EE80144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4048125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228600</xdr:colOff>
      <xdr:row>9</xdr:row>
      <xdr:rowOff>221796</xdr:rowOff>
    </xdr:from>
    <xdr:ext cx="2867025" cy="533400"/>
    <xdr:pic>
      <xdr:nvPicPr>
        <xdr:cNvPr id="11" name="Picture 5">
          <a:extLst>
            <a:ext uri="{FF2B5EF4-FFF2-40B4-BE49-F238E27FC236}">
              <a16:creationId xmlns:a16="http://schemas.microsoft.com/office/drawing/2014/main" id="{3FE96397-B097-4577-B1AE-4C429009B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3806" y="2754325"/>
          <a:ext cx="2867025" cy="533400"/>
        </a:xfrm>
        <a:prstGeom prst="rect">
          <a:avLst/>
        </a:prstGeom>
      </xdr:spPr>
    </xdr:pic>
    <xdr:clientData/>
  </xdr:oneCellAnchor>
  <xdr:twoCellAnchor editAs="oneCell">
    <xdr:from>
      <xdr:col>34</xdr:col>
      <xdr:colOff>201705</xdr:colOff>
      <xdr:row>9</xdr:row>
      <xdr:rowOff>179294</xdr:rowOff>
    </xdr:from>
    <xdr:to>
      <xdr:col>38</xdr:col>
      <xdr:colOff>97423</xdr:colOff>
      <xdr:row>12</xdr:row>
      <xdr:rowOff>11206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33F475-94A7-4AD9-89CD-8A510A2D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734" y="2711823"/>
          <a:ext cx="926660" cy="795618"/>
        </a:xfrm>
        <a:prstGeom prst="rect">
          <a:avLst/>
        </a:prstGeom>
      </xdr:spPr>
    </xdr:pic>
    <xdr:clientData/>
  </xdr:twoCellAnchor>
  <xdr:twoCellAnchor>
    <xdr:from>
      <xdr:col>46</xdr:col>
      <xdr:colOff>0</xdr:colOff>
      <xdr:row>7</xdr:row>
      <xdr:rowOff>0</xdr:rowOff>
    </xdr:from>
    <xdr:to>
      <xdr:col>59</xdr:col>
      <xdr:colOff>68036</xdr:colOff>
      <xdr:row>10</xdr:row>
      <xdr:rowOff>367393</xdr:rowOff>
    </xdr:to>
    <xdr:sp macro="" textlink="">
      <xdr:nvSpPr>
        <xdr:cNvPr id="15" name="吹き出し: 折線 14">
          <a:extLst>
            <a:ext uri="{FF2B5EF4-FFF2-40B4-BE49-F238E27FC236}">
              <a16:creationId xmlns:a16="http://schemas.microsoft.com/office/drawing/2014/main" id="{3DCB6677-36D4-4970-BF78-A9871B1569B0}"/>
            </a:ext>
          </a:extLst>
        </xdr:cNvPr>
        <xdr:cNvSpPr/>
      </xdr:nvSpPr>
      <xdr:spPr>
        <a:xfrm>
          <a:off x="11389179" y="2081893"/>
          <a:ext cx="3252107" cy="1115786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-13100"/>
            <a:gd name="adj6" fmla="val -144576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 editAs="oneCell">
    <xdr:from>
      <xdr:col>46</xdr:col>
      <xdr:colOff>13606</xdr:colOff>
      <xdr:row>7</xdr:row>
      <xdr:rowOff>13607</xdr:rowOff>
    </xdr:from>
    <xdr:to>
      <xdr:col>56</xdr:col>
      <xdr:colOff>82187</xdr:colOff>
      <xdr:row>10</xdr:row>
      <xdr:rowOff>386975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892334-96D1-4E23-8332-3C9F0D619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02785" y="2095500"/>
          <a:ext cx="2517866" cy="1121761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</xdr:colOff>
      <xdr:row>29</xdr:row>
      <xdr:rowOff>0</xdr:rowOff>
    </xdr:from>
    <xdr:to>
      <xdr:col>42</xdr:col>
      <xdr:colOff>179294</xdr:colOff>
      <xdr:row>67</xdr:row>
      <xdr:rowOff>3406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1E5EB57-95E2-45E6-C3C8-93031DCED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6891618"/>
          <a:ext cx="10387853" cy="7332053"/>
        </a:xfrm>
        <a:prstGeom prst="rect">
          <a:avLst/>
        </a:prstGeom>
      </xdr:spPr>
    </xdr:pic>
    <xdr:clientData/>
  </xdr:twoCellAnchor>
  <xdr:twoCellAnchor editAs="oneCell">
    <xdr:from>
      <xdr:col>2</xdr:col>
      <xdr:colOff>56028</xdr:colOff>
      <xdr:row>68</xdr:row>
      <xdr:rowOff>145676</xdr:rowOff>
    </xdr:from>
    <xdr:to>
      <xdr:col>43</xdr:col>
      <xdr:colOff>21103</xdr:colOff>
      <xdr:row>112</xdr:row>
      <xdr:rowOff>78441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6D06CC5-7983-5586-899B-97ACF3A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8" y="14534029"/>
          <a:ext cx="10397751" cy="732864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190500</xdr:rowOff>
    </xdr:from>
    <xdr:to>
      <xdr:col>9</xdr:col>
      <xdr:colOff>89647</xdr:colOff>
      <xdr:row>31</xdr:row>
      <xdr:rowOff>89648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A1B9673-C2EF-4DFA-BDD3-8C2EE445AC46}"/>
            </a:ext>
          </a:extLst>
        </xdr:cNvPr>
        <xdr:cNvSpPr/>
      </xdr:nvSpPr>
      <xdr:spPr>
        <a:xfrm>
          <a:off x="448235" y="7082118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Breakdown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>
    <xdr:from>
      <xdr:col>6</xdr:col>
      <xdr:colOff>78441</xdr:colOff>
      <xdr:row>33</xdr:row>
      <xdr:rowOff>145677</xdr:rowOff>
    </xdr:from>
    <xdr:to>
      <xdr:col>10</xdr:col>
      <xdr:colOff>33617</xdr:colOff>
      <xdr:row>34</xdr:row>
      <xdr:rowOff>123264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BAF51B4-19C4-4334-A3F5-33C55C476C16}"/>
            </a:ext>
          </a:extLst>
        </xdr:cNvPr>
        <xdr:cNvSpPr/>
      </xdr:nvSpPr>
      <xdr:spPr>
        <a:xfrm>
          <a:off x="1299882" y="8247530"/>
          <a:ext cx="986117" cy="280146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129987</xdr:colOff>
      <xdr:row>76</xdr:row>
      <xdr:rowOff>129989</xdr:rowOff>
    </xdr:from>
    <xdr:to>
      <xdr:col>8</xdr:col>
      <xdr:colOff>85163</xdr:colOff>
      <xdr:row>78</xdr:row>
      <xdr:rowOff>33618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81C576A-32AA-4942-B221-B5B6FF79D217}"/>
            </a:ext>
          </a:extLst>
        </xdr:cNvPr>
        <xdr:cNvSpPr/>
      </xdr:nvSpPr>
      <xdr:spPr>
        <a:xfrm>
          <a:off x="835958" y="15863048"/>
          <a:ext cx="986117" cy="239805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11205</xdr:colOff>
      <xdr:row>69</xdr:row>
      <xdr:rowOff>156883</xdr:rowOff>
    </xdr:from>
    <xdr:to>
      <xdr:col>9</xdr:col>
      <xdr:colOff>100852</xdr:colOff>
      <xdr:row>72</xdr:row>
      <xdr:rowOff>156883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946EAEA3-41A9-4B41-A942-558E329A2133}"/>
            </a:ext>
          </a:extLst>
        </xdr:cNvPr>
        <xdr:cNvSpPr/>
      </xdr:nvSpPr>
      <xdr:spPr>
        <a:xfrm>
          <a:off x="459440" y="14713324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Details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106137</xdr:colOff>
      <xdr:row>9</xdr:row>
      <xdr:rowOff>31294</xdr:rowOff>
    </xdr:from>
    <xdr:ext cx="3375967" cy="81234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67994" y="3024865"/>
          <a:ext cx="3375967" cy="812348"/>
        </a:xfrm>
        <a:prstGeom prst="rect">
          <a:avLst/>
        </a:prstGeom>
      </xdr:spPr>
    </xdr:pic>
    <xdr:clientData/>
  </xdr:oneCellAnchor>
  <xdr:twoCellAnchor editAs="oneCell">
    <xdr:from>
      <xdr:col>34</xdr:col>
      <xdr:colOff>17688</xdr:colOff>
      <xdr:row>9</xdr:row>
      <xdr:rowOff>27215</xdr:rowOff>
    </xdr:from>
    <xdr:to>
      <xdr:col>38</xdr:col>
      <xdr:colOff>188576</xdr:colOff>
      <xdr:row>12</xdr:row>
      <xdr:rowOff>40821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976EA69-909B-4D80-9D81-96656A2A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5081" y="3020786"/>
          <a:ext cx="1150602" cy="9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4003-4D50-4069-973E-73FB0155543A}">
  <dimension ref="A1:BU36"/>
  <sheetViews>
    <sheetView topLeftCell="B15" zoomScale="85" zoomScaleNormal="85" zoomScaleSheetLayoutView="70" workbookViewId="0">
      <selection activeCell="BC52" sqref="BC52"/>
    </sheetView>
  </sheetViews>
  <sheetFormatPr defaultColWidth="3.125" defaultRowHeight="13.5"/>
  <cols>
    <col min="1" max="1" width="0.5" style="4" hidden="1" customWidth="1"/>
    <col min="2" max="2" width="2.5" style="4" customWidth="1"/>
    <col min="3" max="41" width="3.375" style="4" customWidth="1"/>
    <col min="42" max="43" width="2.5" style="4" customWidth="1"/>
    <col min="44" max="16384" width="3.125" style="4"/>
  </cols>
  <sheetData>
    <row r="1" spans="2:42" customFormat="1" ht="3" customHeight="1" thickTop="1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3"/>
    </row>
    <row r="2" spans="2:42" customFormat="1" ht="36" customHeight="1">
      <c r="B2" s="95" t="s">
        <v>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2:42" customFormat="1" ht="30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147" t="s">
        <v>57</v>
      </c>
      <c r="AH3" s="148"/>
      <c r="AI3" s="148"/>
      <c r="AJ3" s="148"/>
      <c r="AK3" s="98" t="s">
        <v>52</v>
      </c>
      <c r="AL3" s="98"/>
      <c r="AM3" s="98"/>
      <c r="AN3" s="98"/>
      <c r="AO3" s="98"/>
      <c r="AP3" s="46"/>
    </row>
    <row r="4" spans="2:42" customFormat="1" ht="30" customHeight="1">
      <c r="B4" s="44"/>
      <c r="C4" s="99" t="s">
        <v>60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45"/>
      <c r="AE4" s="45"/>
      <c r="AF4" s="45"/>
      <c r="AG4" s="147" t="s">
        <v>58</v>
      </c>
      <c r="AH4" s="148"/>
      <c r="AI4" s="148"/>
      <c r="AJ4" s="148"/>
      <c r="AK4" s="98" t="s">
        <v>59</v>
      </c>
      <c r="AL4" s="98"/>
      <c r="AM4" s="98"/>
      <c r="AN4" s="98"/>
      <c r="AO4" s="98"/>
      <c r="AP4" s="46"/>
    </row>
    <row r="5" spans="2:42">
      <c r="B5" s="4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6"/>
    </row>
    <row r="6" spans="2:42" customFormat="1" ht="20.45" customHeigh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0">
        <f>0</f>
        <v>0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49"/>
      <c r="AC6" s="49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6"/>
    </row>
    <row r="7" spans="2:42" s="9" customFormat="1" ht="30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88" t="s">
        <v>61</v>
      </c>
      <c r="M7" s="52"/>
      <c r="N7" s="52"/>
      <c r="O7" s="52"/>
      <c r="P7" s="52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87" t="s">
        <v>62</v>
      </c>
      <c r="AC7" s="53"/>
      <c r="AD7" s="53"/>
      <c r="AE7" s="53"/>
      <c r="AF7" s="52"/>
      <c r="AG7" s="51"/>
      <c r="AH7" s="51"/>
      <c r="AI7" s="51"/>
      <c r="AJ7" s="51"/>
      <c r="AK7" s="51"/>
      <c r="AL7" s="51"/>
      <c r="AM7" s="51"/>
      <c r="AN7" s="51"/>
      <c r="AO7" s="51"/>
      <c r="AP7" s="54"/>
    </row>
    <row r="8" spans="2:42" s="9" customFormat="1" ht="18.75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5"/>
      <c r="R8" s="55"/>
      <c r="S8" s="55"/>
      <c r="T8" s="55"/>
      <c r="U8" s="55"/>
      <c r="V8" s="51"/>
      <c r="W8" s="51"/>
      <c r="X8" s="149" t="s">
        <v>63</v>
      </c>
      <c r="Y8" s="149"/>
      <c r="Z8" s="149"/>
      <c r="AA8" s="149"/>
      <c r="AB8" s="153">
        <v>0</v>
      </c>
      <c r="AC8" s="153"/>
      <c r="AD8" s="153"/>
      <c r="AE8" s="153"/>
      <c r="AF8" s="56" t="s">
        <v>54</v>
      </c>
      <c r="AG8" s="51"/>
      <c r="AH8" s="51"/>
      <c r="AI8" s="51"/>
      <c r="AJ8" s="51"/>
      <c r="AK8" s="51"/>
      <c r="AL8" s="51"/>
      <c r="AM8" s="51"/>
      <c r="AN8" s="51"/>
      <c r="AO8" s="51"/>
      <c r="AP8" s="54"/>
    </row>
    <row r="9" spans="2:42" customFormat="1" ht="18.75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104" t="s">
        <v>118</v>
      </c>
      <c r="Y9" s="104"/>
      <c r="Z9" s="104"/>
      <c r="AA9" s="104"/>
      <c r="AB9" s="105">
        <v>0</v>
      </c>
      <c r="AC9" s="105"/>
      <c r="AD9" s="105"/>
      <c r="AE9" s="105"/>
      <c r="AF9" s="57" t="s">
        <v>54</v>
      </c>
      <c r="AG9" s="45"/>
      <c r="AH9" s="45"/>
      <c r="AI9" s="45"/>
      <c r="AJ9" s="45"/>
      <c r="AK9" s="45"/>
      <c r="AL9" s="45"/>
      <c r="AM9" s="45"/>
      <c r="AN9" s="45"/>
      <c r="AO9" s="45"/>
      <c r="AP9" s="46"/>
    </row>
    <row r="10" spans="2:42" customFormat="1" ht="20.45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94" t="e">
        <f>#REF!</f>
        <v>#REF!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58"/>
      <c r="AK10" s="58"/>
      <c r="AL10" s="45"/>
      <c r="AM10" s="45"/>
      <c r="AN10" s="45"/>
      <c r="AO10" s="45"/>
      <c r="AP10" s="46"/>
    </row>
    <row r="11" spans="2:42" customFormat="1" ht="39.75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58"/>
      <c r="AK11" s="58"/>
      <c r="AL11" s="45"/>
      <c r="AM11" s="45"/>
      <c r="AN11" s="45"/>
      <c r="AO11" s="45"/>
      <c r="AP11" s="46"/>
    </row>
    <row r="12" spans="2:42" customFormat="1" ht="15.75" customHeight="1">
      <c r="B12" s="44"/>
      <c r="C12" s="106" t="s">
        <v>65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45"/>
      <c r="P12" s="45"/>
      <c r="Q12" s="45"/>
      <c r="R12" s="45"/>
      <c r="S12" s="45"/>
      <c r="T12" s="45"/>
      <c r="U12" s="45"/>
      <c r="V12" s="45"/>
      <c r="W12" s="45"/>
      <c r="X12" s="150" t="s">
        <v>66</v>
      </c>
      <c r="Y12" s="89"/>
      <c r="Z12" s="89"/>
      <c r="AA12" s="89"/>
      <c r="AB12" s="89"/>
      <c r="AC12" s="90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46"/>
    </row>
    <row r="13" spans="2:42" customFormat="1" ht="15.75" customHeight="1">
      <c r="B13" s="44"/>
      <c r="C13" s="60"/>
      <c r="D13" s="47"/>
      <c r="E13" s="47"/>
      <c r="F13" s="61"/>
      <c r="G13" s="60"/>
      <c r="H13" s="47"/>
      <c r="I13" s="47"/>
      <c r="J13" s="61"/>
      <c r="K13" s="60"/>
      <c r="L13" s="47"/>
      <c r="M13" s="47"/>
      <c r="N13" s="61"/>
      <c r="O13" s="45"/>
      <c r="P13" s="45"/>
      <c r="Q13" s="45"/>
      <c r="R13" s="45"/>
      <c r="S13" s="45"/>
      <c r="T13" s="45"/>
      <c r="U13" s="45"/>
      <c r="V13" s="45"/>
      <c r="W13" s="45"/>
      <c r="X13" s="151" t="s">
        <v>67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46"/>
    </row>
    <row r="14" spans="2:42" customFormat="1" ht="8.25" customHeight="1">
      <c r="B14" s="44"/>
      <c r="C14" s="62"/>
      <c r="D14" s="45"/>
      <c r="E14" s="45"/>
      <c r="F14" s="63"/>
      <c r="G14" s="62"/>
      <c r="H14" s="45"/>
      <c r="I14" s="45"/>
      <c r="J14" s="63"/>
      <c r="K14" s="62"/>
      <c r="L14" s="45"/>
      <c r="M14" s="45"/>
      <c r="N14" s="63"/>
      <c r="O14" s="45"/>
      <c r="P14" s="45"/>
      <c r="Q14" s="45"/>
      <c r="R14" s="45"/>
      <c r="S14" s="45"/>
      <c r="T14" s="45"/>
      <c r="U14" s="45"/>
      <c r="V14" s="45"/>
      <c r="W14" s="45"/>
      <c r="X14" s="64"/>
      <c r="Y14" s="64"/>
      <c r="Z14" s="64"/>
      <c r="AA14" s="64"/>
      <c r="AB14" s="64"/>
      <c r="AC14" s="64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46"/>
    </row>
    <row r="15" spans="2:42" customFormat="1" ht="15.6" customHeight="1">
      <c r="B15" s="44"/>
      <c r="C15" s="62"/>
      <c r="D15" s="45"/>
      <c r="E15" s="45"/>
      <c r="F15" s="63"/>
      <c r="G15" s="62"/>
      <c r="H15" s="45"/>
      <c r="I15" s="45"/>
      <c r="J15" s="63"/>
      <c r="K15" s="62"/>
      <c r="L15" s="45"/>
      <c r="M15" s="45"/>
      <c r="N15" s="63"/>
      <c r="O15" s="45"/>
      <c r="P15" s="45"/>
      <c r="Q15" s="45"/>
      <c r="R15" s="45"/>
      <c r="S15" s="45"/>
      <c r="T15" s="45"/>
      <c r="U15" s="45"/>
      <c r="V15" s="45"/>
      <c r="W15" s="45"/>
      <c r="X15" s="152" t="s">
        <v>69</v>
      </c>
      <c r="Y15" s="65"/>
      <c r="Z15" s="65"/>
      <c r="AA15" s="65"/>
      <c r="AB15" s="65"/>
      <c r="AC15" s="65"/>
      <c r="AD15" s="65"/>
      <c r="AE15" s="59"/>
      <c r="AF15" s="66" t="s">
        <v>70</v>
      </c>
      <c r="AG15" s="59"/>
      <c r="AH15" s="59"/>
      <c r="AI15" s="59"/>
      <c r="AJ15" s="59"/>
      <c r="AK15" s="59"/>
      <c r="AL15" s="59"/>
      <c r="AM15" s="59"/>
      <c r="AN15" s="59"/>
      <c r="AO15" s="59"/>
      <c r="AP15" s="46"/>
    </row>
    <row r="16" spans="2:42" customFormat="1" ht="15.6" customHeight="1">
      <c r="B16" s="44"/>
      <c r="C16" s="67"/>
      <c r="D16" s="68"/>
      <c r="E16" s="68"/>
      <c r="F16" s="69"/>
      <c r="G16" s="67"/>
      <c r="H16" s="68"/>
      <c r="I16" s="68"/>
      <c r="J16" s="69"/>
      <c r="K16" s="67"/>
      <c r="L16" s="68"/>
      <c r="M16" s="68"/>
      <c r="N16" s="69"/>
      <c r="O16" s="45"/>
      <c r="P16" s="45"/>
      <c r="Q16" s="45"/>
      <c r="R16" s="45"/>
      <c r="S16" s="45"/>
      <c r="T16" s="45"/>
      <c r="U16" s="45"/>
      <c r="V16" s="45"/>
      <c r="W16" s="45"/>
      <c r="X16" s="66" t="s">
        <v>68</v>
      </c>
      <c r="Y16" s="59"/>
      <c r="Z16" s="59"/>
      <c r="AA16" s="59"/>
      <c r="AB16" s="59"/>
      <c r="AC16" s="59"/>
      <c r="AD16" s="59"/>
      <c r="AE16" s="59"/>
      <c r="AF16" s="66"/>
      <c r="AG16" s="59"/>
      <c r="AH16" s="59"/>
      <c r="AI16" s="59"/>
      <c r="AJ16" s="59"/>
      <c r="AK16" s="59"/>
      <c r="AL16" s="59"/>
      <c r="AM16" s="59"/>
      <c r="AN16" s="59"/>
      <c r="AO16" s="59"/>
      <c r="AP16" s="46"/>
    </row>
    <row r="17" spans="2:73" customFormat="1" ht="12.6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</row>
    <row r="18" spans="2:73" customFormat="1" ht="18.95" customHeight="1">
      <c r="B18" s="44"/>
      <c r="C18" s="107" t="s">
        <v>71</v>
      </c>
      <c r="D18" s="107"/>
      <c r="E18" s="107"/>
      <c r="F18" s="107"/>
      <c r="G18" s="107"/>
      <c r="H18" s="108" t="s">
        <v>78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 t="s">
        <v>75</v>
      </c>
      <c r="X18" s="107"/>
      <c r="Y18" s="107"/>
      <c r="Z18" s="107"/>
      <c r="AA18" s="107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46"/>
    </row>
    <row r="19" spans="2:73" customFormat="1" ht="18.95" customHeight="1">
      <c r="B19" s="44"/>
      <c r="C19" s="109" t="s">
        <v>72</v>
      </c>
      <c r="D19" s="107"/>
      <c r="E19" s="107"/>
      <c r="F19" s="107"/>
      <c r="G19" s="107"/>
      <c r="H19" s="128" t="s">
        <v>79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46"/>
    </row>
    <row r="20" spans="2:73" customFormat="1" ht="21.6" customHeight="1">
      <c r="B20" s="44"/>
      <c r="C20" s="110" t="s">
        <v>73</v>
      </c>
      <c r="D20" s="111"/>
      <c r="E20" s="111"/>
      <c r="F20" s="111"/>
      <c r="G20" s="112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  <c r="W20" s="109" t="s">
        <v>76</v>
      </c>
      <c r="X20" s="107"/>
      <c r="Y20" s="107"/>
      <c r="Z20" s="107"/>
      <c r="AA20" s="107"/>
      <c r="AB20" s="131" t="s">
        <v>80</v>
      </c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3"/>
      <c r="AP20" s="46"/>
    </row>
    <row r="21" spans="2:73" customFormat="1" ht="21.6" customHeight="1">
      <c r="B21" s="44"/>
      <c r="C21" s="116"/>
      <c r="D21" s="117"/>
      <c r="E21" s="117"/>
      <c r="F21" s="117"/>
      <c r="G21" s="118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09" t="s">
        <v>77</v>
      </c>
      <c r="X21" s="107"/>
      <c r="Y21" s="107"/>
      <c r="Z21" s="107"/>
      <c r="AA21" s="107"/>
      <c r="AB21" s="131" t="s">
        <v>81</v>
      </c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3"/>
      <c r="AP21" s="46"/>
    </row>
    <row r="22" spans="2:73" customFormat="1" ht="16.5" customHeight="1">
      <c r="B22" s="44"/>
      <c r="C22" s="110" t="s">
        <v>74</v>
      </c>
      <c r="D22" s="111"/>
      <c r="E22" s="111"/>
      <c r="F22" s="111"/>
      <c r="G22" s="112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46"/>
    </row>
    <row r="23" spans="2:73" customFormat="1" ht="16.5" customHeight="1">
      <c r="B23" s="44"/>
      <c r="C23" s="113"/>
      <c r="D23" s="114"/>
      <c r="E23" s="114"/>
      <c r="F23" s="114"/>
      <c r="G23" s="115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4"/>
      <c r="AP23" s="46"/>
    </row>
    <row r="24" spans="2:73" customFormat="1" ht="16.5" customHeight="1">
      <c r="B24" s="44"/>
      <c r="C24" s="113"/>
      <c r="D24" s="114"/>
      <c r="E24" s="114"/>
      <c r="F24" s="114"/>
      <c r="G24" s="115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46"/>
    </row>
    <row r="25" spans="2:73" customFormat="1" ht="16.5" customHeight="1">
      <c r="B25" s="44"/>
      <c r="C25" s="113"/>
      <c r="D25" s="114"/>
      <c r="E25" s="114"/>
      <c r="F25" s="114"/>
      <c r="G25" s="115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4"/>
      <c r="AP25" s="46"/>
    </row>
    <row r="26" spans="2:73" customFormat="1" ht="16.5" customHeight="1">
      <c r="B26" s="44"/>
      <c r="C26" s="116"/>
      <c r="D26" s="117"/>
      <c r="E26" s="117"/>
      <c r="F26" s="117"/>
      <c r="G26" s="118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46"/>
    </row>
    <row r="27" spans="2:73" customFormat="1" ht="10.5" customHeight="1" thickBot="1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2"/>
    </row>
    <row r="28" spans="2:73" customFormat="1" ht="14.25" customHeight="1" thickTop="1"/>
    <row r="30" spans="2:73" ht="24">
      <c r="AV30" s="154" t="s">
        <v>119</v>
      </c>
      <c r="AW30" s="155"/>
      <c r="AX30" s="155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</row>
    <row r="31" spans="2:73" ht="24">
      <c r="AV31" s="154" t="s">
        <v>120</v>
      </c>
      <c r="AW31" s="155"/>
      <c r="AX31" s="155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</row>
    <row r="32" spans="2:73" ht="24">
      <c r="AV32" s="154" t="s">
        <v>121</v>
      </c>
      <c r="AW32" s="155"/>
      <c r="AX32" s="155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</row>
    <row r="33" spans="48:73" ht="24">
      <c r="AV33" s="154" t="s">
        <v>122</v>
      </c>
      <c r="AW33" s="155"/>
      <c r="AX33" s="155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</row>
    <row r="34" spans="48:73" ht="24">
      <c r="AV34" s="154" t="s">
        <v>123</v>
      </c>
      <c r="AW34" s="155"/>
      <c r="AX34" s="155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</row>
    <row r="35" spans="48:73" ht="24">
      <c r="AV35" s="154" t="s">
        <v>124</v>
      </c>
      <c r="AW35" s="155"/>
      <c r="AX35" s="155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</row>
    <row r="36" spans="48:73" ht="24">
      <c r="AV36" s="154" t="s">
        <v>125</v>
      </c>
      <c r="AW36" s="155"/>
      <c r="AX36" s="155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</row>
  </sheetData>
  <mergeCells count="30">
    <mergeCell ref="C22:G26"/>
    <mergeCell ref="H22:AO26"/>
    <mergeCell ref="C19:G19"/>
    <mergeCell ref="H19:AO19"/>
    <mergeCell ref="C20:G21"/>
    <mergeCell ref="H20:V21"/>
    <mergeCell ref="W20:AA20"/>
    <mergeCell ref="AB20:AO20"/>
    <mergeCell ref="W21:AA21"/>
    <mergeCell ref="AB21:AO21"/>
    <mergeCell ref="C12:F12"/>
    <mergeCell ref="G12:J12"/>
    <mergeCell ref="K12:N12"/>
    <mergeCell ref="X13:AO13"/>
    <mergeCell ref="C18:G18"/>
    <mergeCell ref="H18:V18"/>
    <mergeCell ref="W18:AA18"/>
    <mergeCell ref="AB18:AO18"/>
    <mergeCell ref="X10:AI11"/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</mergeCells>
  <phoneticPr fontId="1"/>
  <hyperlinks>
    <hyperlink ref="X15" r:id="rId1" display="TEL:000-0000-0000" xr:uid="{4C6E0BD6-AAE9-41EC-AB4C-A425A0D90263}"/>
  </hyperlinks>
  <pageMargins left="0.25" right="0.25" top="0.75" bottom="0.75" header="0.3" footer="0.3"/>
  <pageSetup paperSize="9" scale="9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887B-C405-4654-A2AE-FACE42E088B5}">
  <sheetPr>
    <pageSetUpPr fitToPage="1"/>
  </sheetPr>
  <dimension ref="A1:J30"/>
  <sheetViews>
    <sheetView view="pageBreakPreview" zoomScale="85" zoomScaleNormal="100" zoomScaleSheetLayoutView="85" workbookViewId="0">
      <selection activeCell="I25" sqref="I25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"&amp;8&amp;" of "&amp;COUNT(Breakdown!$H$6:$H$29)+1</f>
        <v>Page 8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Breakdown!B12&amp;"." &amp; Breakdown!C12</f>
        <v>7.Item G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5" t="s">
        <v>114</v>
      </c>
      <c r="D7" s="39"/>
      <c r="E7" s="76">
        <v>1</v>
      </c>
      <c r="F7" s="77" t="s">
        <v>102</v>
      </c>
      <c r="G7" s="40">
        <v>7000</v>
      </c>
      <c r="H7" s="40">
        <f>IF(AND(E7="",G7=""),"",E7*G7)</f>
        <v>7000</v>
      </c>
      <c r="I7" s="39"/>
      <c r="J7" s="20" t="s">
        <v>2</v>
      </c>
    </row>
    <row r="8" spans="1:10" customFormat="1" ht="20.100000000000001" customHeight="1">
      <c r="B8" s="74"/>
      <c r="C8" s="75"/>
      <c r="D8" s="39"/>
      <c r="E8" s="76"/>
      <c r="F8" s="77"/>
      <c r="G8" s="40"/>
      <c r="H8" s="40" t="str">
        <f t="shared" ref="H8:H29" si="0">IF(AND(E8="",G8=""),"",E8*G8)</f>
        <v/>
      </c>
      <c r="I8" s="39"/>
      <c r="J8" s="20" t="s">
        <v>2</v>
      </c>
    </row>
    <row r="9" spans="1:10" customFormat="1" ht="20.100000000000001" customHeight="1">
      <c r="B9" s="74"/>
      <c r="C9" s="75"/>
      <c r="D9" s="39"/>
      <c r="E9" s="76"/>
      <c r="F9" s="77"/>
      <c r="G9" s="40"/>
      <c r="H9" s="40" t="str">
        <f t="shared" si="0"/>
        <v/>
      </c>
      <c r="I9" s="39"/>
      <c r="J9" s="20" t="s">
        <v>2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0" t="str">
        <f t="shared" si="0"/>
        <v/>
      </c>
      <c r="I10" s="25"/>
      <c r="J10" s="20" t="s">
        <v>2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0" t="str">
        <f t="shared" si="0"/>
        <v/>
      </c>
      <c r="I11" s="25"/>
      <c r="J11" s="20" t="s">
        <v>2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0" t="str">
        <f t="shared" si="0"/>
        <v/>
      </c>
      <c r="I12" s="25"/>
      <c r="J12" s="20" t="s">
        <v>2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0" t="str">
        <f t="shared" si="0"/>
        <v/>
      </c>
      <c r="I13" s="25"/>
      <c r="J13" s="20" t="s">
        <v>2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0" t="str">
        <f t="shared" si="0"/>
        <v/>
      </c>
      <c r="I14" s="25"/>
      <c r="J14" s="20" t="s">
        <v>2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0" t="str">
        <f t="shared" si="0"/>
        <v/>
      </c>
      <c r="I15" s="25"/>
      <c r="J15" s="20" t="s">
        <v>2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0" t="str">
        <f t="shared" si="0"/>
        <v/>
      </c>
      <c r="I16" s="25"/>
      <c r="J16" s="20" t="s">
        <v>2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0" t="str">
        <f t="shared" si="0"/>
        <v/>
      </c>
      <c r="I17" s="25"/>
      <c r="J17" s="20" t="s">
        <v>2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0" t="str">
        <f t="shared" si="0"/>
        <v/>
      </c>
      <c r="I18" s="25"/>
      <c r="J18" s="20" t="s">
        <v>2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0" t="str">
        <f t="shared" si="0"/>
        <v/>
      </c>
      <c r="I19" s="25"/>
      <c r="J19" s="20" t="s">
        <v>2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0" t="str">
        <f t="shared" si="0"/>
        <v/>
      </c>
      <c r="I20" s="25"/>
      <c r="J20" s="20" t="s">
        <v>2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0" t="str">
        <f t="shared" si="0"/>
        <v/>
      </c>
      <c r="I21" s="25"/>
      <c r="J21" s="20" t="s">
        <v>2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0" t="str">
        <f t="shared" si="0"/>
        <v/>
      </c>
      <c r="I22" s="25"/>
      <c r="J22" s="20" t="s">
        <v>2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0" t="str">
        <f t="shared" si="0"/>
        <v/>
      </c>
      <c r="I23" s="25"/>
      <c r="J23" s="20" t="s">
        <v>2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0" t="str">
        <f t="shared" si="0"/>
        <v/>
      </c>
      <c r="I24" s="25"/>
      <c r="J24" s="20" t="s">
        <v>2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0" t="str">
        <f t="shared" si="0"/>
        <v/>
      </c>
      <c r="I25" s="25"/>
      <c r="J25" s="20" t="s">
        <v>2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0" t="str">
        <f t="shared" si="0"/>
        <v/>
      </c>
      <c r="I26" s="25"/>
      <c r="J26" s="20" t="s">
        <v>2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0" t="str">
        <f t="shared" si="0"/>
        <v/>
      </c>
      <c r="I27" s="25"/>
      <c r="J27" s="20" t="s">
        <v>2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0" t="str">
        <f t="shared" si="0"/>
        <v/>
      </c>
      <c r="I28" s="25"/>
      <c r="J28" s="20" t="s">
        <v>2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0" t="str">
        <f t="shared" si="0"/>
        <v/>
      </c>
      <c r="I29" s="25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7000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C780-BA70-4BDB-8AF1-33948490EDDD}">
  <sheetPr>
    <pageSetUpPr fitToPage="1"/>
  </sheetPr>
  <dimension ref="A1:J30"/>
  <sheetViews>
    <sheetView view="pageBreakPreview" zoomScale="85" zoomScaleNormal="100" zoomScaleSheetLayoutView="85" workbookViewId="0">
      <selection activeCell="A2" sqref="A2:I5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"&amp;9&amp;" of "&amp;COUNT(Breakdown!$H$6:$H$29)+1</f>
        <v>Page 9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Breakdown!B13&amp;"." &amp; Breakdown!C13</f>
        <v>8.Item H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115</v>
      </c>
      <c r="D7" s="78"/>
      <c r="E7" s="76">
        <v>1</v>
      </c>
      <c r="F7" s="77" t="s">
        <v>102</v>
      </c>
      <c r="G7" s="40">
        <v>8000</v>
      </c>
      <c r="H7" s="40">
        <f>IF(AND(E7="",G7=""),"",E7*G7)</f>
        <v>8000</v>
      </c>
      <c r="I7" s="78"/>
      <c r="J7" s="20" t="s">
        <v>2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/>
      <c r="I8" s="78"/>
      <c r="J8" s="20" t="s">
        <v>2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/>
      <c r="I9" s="78"/>
      <c r="J9" s="20" t="s">
        <v>2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>IF(AND(E10="",G10=""),"",E10*G10)</f>
        <v/>
      </c>
      <c r="I10" s="80"/>
      <c r="J10" s="20" t="s">
        <v>2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ref="H11:H29" si="0">IF(AND(E11="",G11=""),"",E11*G11)</f>
        <v/>
      </c>
      <c r="I11" s="80"/>
      <c r="J11" s="20" t="s">
        <v>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80"/>
      <c r="J12" s="20" t="s">
        <v>2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80"/>
      <c r="J13" s="20" t="s">
        <v>2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80"/>
      <c r="J14" s="20" t="s">
        <v>2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80"/>
      <c r="J15" s="20" t="s">
        <v>2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80"/>
      <c r="J16" s="20" t="s">
        <v>2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80"/>
      <c r="J17" s="20" t="s">
        <v>2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80"/>
      <c r="J18" s="20" t="s">
        <v>2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80"/>
      <c r="J19" s="20" t="s">
        <v>2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80"/>
      <c r="J20" s="20" t="s">
        <v>2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80"/>
      <c r="J21" s="20" t="s">
        <v>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80"/>
      <c r="J22" s="20" t="s">
        <v>2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80"/>
      <c r="J23" s="20" t="s">
        <v>2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80"/>
      <c r="J24" s="20" t="s">
        <v>2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80"/>
      <c r="J25" s="20" t="s">
        <v>2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80"/>
      <c r="J26" s="20" t="s">
        <v>2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80"/>
      <c r="J27" s="20" t="s">
        <v>2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80"/>
      <c r="J28" s="20" t="s">
        <v>2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80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8000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1F876-464B-45E2-9123-07238DCEB3DE}">
  <sheetPr>
    <pageSetUpPr fitToPage="1"/>
  </sheetPr>
  <dimension ref="A1:J30"/>
  <sheetViews>
    <sheetView view="pageBreakPreview" zoomScale="85" zoomScaleNormal="100" zoomScaleSheetLayoutView="85" workbookViewId="0">
      <selection activeCell="C7" sqref="C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"&amp;10&amp;" of "&amp;COUNT(Breakdown!$H$6:$H$29)+1</f>
        <v>Page 10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Breakdown!B14&amp;"." &amp; Breakdown!C14</f>
        <v>9.Item I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116</v>
      </c>
      <c r="D7" s="78"/>
      <c r="E7" s="76">
        <v>1</v>
      </c>
      <c r="F7" s="77" t="s">
        <v>102</v>
      </c>
      <c r="G7" s="40">
        <v>9000</v>
      </c>
      <c r="H7" s="40">
        <f>IF(AND(E7="",G7=""),"",E7*G7)</f>
        <v>9000</v>
      </c>
      <c r="I7" s="78"/>
      <c r="J7" s="20" t="s">
        <v>2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/>
      <c r="I8" s="78"/>
      <c r="J8" s="20" t="s">
        <v>2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/>
      <c r="I9" s="78"/>
      <c r="J9" s="20" t="s">
        <v>2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>IF(AND(E10="",G10=""),"",E10*G10)</f>
        <v/>
      </c>
      <c r="I10" s="80"/>
      <c r="J10" s="20" t="s">
        <v>2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ref="H11:H29" si="0">IF(AND(E11="",G11=""),"",E11*G11)</f>
        <v/>
      </c>
      <c r="I11" s="80"/>
      <c r="J11" s="20" t="s">
        <v>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80"/>
      <c r="J12" s="20" t="s">
        <v>2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80"/>
      <c r="J13" s="20" t="s">
        <v>2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80"/>
      <c r="J14" s="20" t="s">
        <v>2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80"/>
      <c r="J15" s="20" t="s">
        <v>2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80"/>
      <c r="J16" s="20" t="s">
        <v>2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80"/>
      <c r="J17" s="20" t="s">
        <v>2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80"/>
      <c r="J18" s="20" t="s">
        <v>2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80"/>
      <c r="J19" s="20" t="s">
        <v>2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80"/>
      <c r="J20" s="20" t="s">
        <v>2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80"/>
      <c r="J21" s="20" t="s">
        <v>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80"/>
      <c r="J22" s="20" t="s">
        <v>2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80"/>
      <c r="J23" s="20" t="s">
        <v>2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80"/>
      <c r="J24" s="20" t="s">
        <v>2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80"/>
      <c r="J25" s="20" t="s">
        <v>2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80"/>
      <c r="J26" s="20" t="s">
        <v>2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80"/>
      <c r="J27" s="20" t="s">
        <v>2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80"/>
      <c r="J28" s="20" t="s">
        <v>2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80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9000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1A47-E5B2-4C72-9FA5-5512B5620479}">
  <sheetPr>
    <pageSetUpPr fitToPage="1"/>
  </sheetPr>
  <dimension ref="A1:J30"/>
  <sheetViews>
    <sheetView view="pageBreakPreview" zoomScale="85" zoomScaleNormal="100" zoomScaleSheetLayoutView="85" workbookViewId="0">
      <selection activeCell="A2" sqref="A2:I2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"&amp;11&amp;" of "&amp;COUNT(Breakdown!$H$6:$H$29)+1</f>
        <v>Page 11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Breakdown!B15&amp;"." &amp; Breakdown!C15</f>
        <v>10.Item J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5" t="s">
        <v>117</v>
      </c>
      <c r="D7" s="39"/>
      <c r="E7" s="76">
        <v>1</v>
      </c>
      <c r="F7" s="77" t="s">
        <v>102</v>
      </c>
      <c r="G7" s="40">
        <v>10000</v>
      </c>
      <c r="H7" s="40">
        <f>IF(AND(E7="",G7=""),"",E7*G7)</f>
        <v>10000</v>
      </c>
      <c r="I7" s="39"/>
      <c r="J7" s="20" t="s">
        <v>2</v>
      </c>
    </row>
    <row r="8" spans="1:10" customFormat="1" ht="20.100000000000001" customHeight="1">
      <c r="B8" s="74"/>
      <c r="C8" s="75"/>
      <c r="D8" s="39"/>
      <c r="E8" s="76"/>
      <c r="F8" s="77"/>
      <c r="G8" s="40"/>
      <c r="H8" s="40"/>
      <c r="I8" s="39"/>
      <c r="J8" s="20" t="s">
        <v>2</v>
      </c>
    </row>
    <row r="9" spans="1:10" customFormat="1" ht="20.100000000000001" customHeight="1">
      <c r="B9" s="74"/>
      <c r="C9" s="75"/>
      <c r="D9" s="39"/>
      <c r="E9" s="76"/>
      <c r="F9" s="77"/>
      <c r="G9" s="40"/>
      <c r="H9" s="40"/>
      <c r="I9" s="39"/>
      <c r="J9" s="20" t="s">
        <v>2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0" t="str">
        <f>IF(AND(E10="",G10=""),"",E10*G10)</f>
        <v/>
      </c>
      <c r="I10" s="25"/>
      <c r="J10" s="20" t="s">
        <v>2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0" t="str">
        <f t="shared" ref="H11:H29" si="0">IF(AND(E11="",G11=""),"",E11*G11)</f>
        <v/>
      </c>
      <c r="I11" s="25"/>
      <c r="J11" s="20" t="s">
        <v>2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0" t="str">
        <f t="shared" si="0"/>
        <v/>
      </c>
      <c r="I12" s="25"/>
      <c r="J12" s="20" t="s">
        <v>2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0" t="str">
        <f t="shared" si="0"/>
        <v/>
      </c>
      <c r="I13" s="25"/>
      <c r="J13" s="20" t="s">
        <v>2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0" t="str">
        <f t="shared" si="0"/>
        <v/>
      </c>
      <c r="I14" s="25"/>
      <c r="J14" s="20" t="s">
        <v>2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0" t="str">
        <f t="shared" si="0"/>
        <v/>
      </c>
      <c r="I15" s="25"/>
      <c r="J15" s="20" t="s">
        <v>2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0" t="str">
        <f t="shared" si="0"/>
        <v/>
      </c>
      <c r="I16" s="25"/>
      <c r="J16" s="20" t="s">
        <v>2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0" t="str">
        <f t="shared" si="0"/>
        <v/>
      </c>
      <c r="I17" s="25"/>
      <c r="J17" s="20" t="s">
        <v>2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0" t="str">
        <f t="shared" si="0"/>
        <v/>
      </c>
      <c r="I18" s="25"/>
      <c r="J18" s="20" t="s">
        <v>2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0" t="str">
        <f t="shared" si="0"/>
        <v/>
      </c>
      <c r="I19" s="25"/>
      <c r="J19" s="20" t="s">
        <v>2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0" t="str">
        <f t="shared" si="0"/>
        <v/>
      </c>
      <c r="I20" s="25"/>
      <c r="J20" s="20" t="s">
        <v>2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0" t="str">
        <f t="shared" si="0"/>
        <v/>
      </c>
      <c r="I21" s="25"/>
      <c r="J21" s="20" t="s">
        <v>2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0" t="str">
        <f t="shared" si="0"/>
        <v/>
      </c>
      <c r="I22" s="25"/>
      <c r="J22" s="20" t="s">
        <v>2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0" t="str">
        <f t="shared" si="0"/>
        <v/>
      </c>
      <c r="I23" s="25"/>
      <c r="J23" s="20" t="s">
        <v>2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0" t="str">
        <f t="shared" si="0"/>
        <v/>
      </c>
      <c r="I24" s="25"/>
      <c r="J24" s="20" t="s">
        <v>2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0" t="str">
        <f t="shared" si="0"/>
        <v/>
      </c>
      <c r="I25" s="25"/>
      <c r="J25" s="20" t="s">
        <v>2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0" t="str">
        <f t="shared" si="0"/>
        <v/>
      </c>
      <c r="I26" s="25"/>
      <c r="J26" s="20" t="s">
        <v>2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0" t="str">
        <f t="shared" si="0"/>
        <v/>
      </c>
      <c r="I27" s="25"/>
      <c r="J27" s="20" t="s">
        <v>2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0" t="str">
        <f t="shared" si="0"/>
        <v/>
      </c>
      <c r="I28" s="25"/>
      <c r="J28" s="20" t="s">
        <v>2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0" t="str">
        <f t="shared" si="0"/>
        <v/>
      </c>
      <c r="I29" s="25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10000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BA28"/>
  <sheetViews>
    <sheetView tabSelected="1" view="pageBreakPreview" topLeftCell="B1" zoomScale="85" zoomScaleNormal="85" zoomScaleSheetLayoutView="85" workbookViewId="0">
      <selection activeCell="AB20" sqref="AB20:AO20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50" width="3.125" style="4"/>
    <col min="51" max="52" width="5.625" style="4" bestFit="1" customWidth="1"/>
    <col min="53" max="16384" width="3.125" style="4"/>
  </cols>
  <sheetData>
    <row r="1" spans="2:53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53" customFormat="1" ht="36" customHeight="1">
      <c r="B2" s="95" t="s">
        <v>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2:53" customFormat="1" ht="30" customHeight="1">
      <c r="B3" s="5"/>
      <c r="AG3" s="157" t="s">
        <v>126</v>
      </c>
      <c r="AH3" s="158"/>
      <c r="AI3" s="158"/>
      <c r="AJ3" s="158"/>
      <c r="AK3" s="134" t="s">
        <v>53</v>
      </c>
      <c r="AL3" s="134"/>
      <c r="AM3" s="134"/>
      <c r="AN3" s="134"/>
      <c r="AO3" s="134"/>
      <c r="AP3" s="7"/>
    </row>
    <row r="4" spans="2:53" customFormat="1" ht="30" customHeight="1">
      <c r="B4" s="5"/>
      <c r="C4" s="99" t="s">
        <v>60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G4" s="157" t="s">
        <v>58</v>
      </c>
      <c r="AH4" s="158"/>
      <c r="AI4" s="158"/>
      <c r="AJ4" s="158"/>
      <c r="AK4" s="98" t="s">
        <v>59</v>
      </c>
      <c r="AL4" s="98"/>
      <c r="AM4" s="98"/>
      <c r="AN4" s="98"/>
      <c r="AO4" s="98"/>
      <c r="AP4" s="7"/>
    </row>
    <row r="5" spans="2:53"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53" customFormat="1" ht="20.45" customHeight="1">
      <c r="B6" s="5"/>
      <c r="Q6" s="135">
        <f>AB8+AB9</f>
        <v>60500</v>
      </c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29"/>
      <c r="AC6" s="29"/>
      <c r="AP6" s="7"/>
    </row>
    <row r="7" spans="2:53" s="9" customFormat="1" ht="30" customHeight="1">
      <c r="B7" s="8"/>
      <c r="L7" s="88" t="s">
        <v>61</v>
      </c>
      <c r="M7" s="10"/>
      <c r="N7" s="10"/>
      <c r="O7" s="10"/>
      <c r="P7" s="10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87" t="s">
        <v>62</v>
      </c>
      <c r="AC7" s="30"/>
      <c r="AD7" s="30"/>
      <c r="AE7" s="30"/>
      <c r="AF7" s="10"/>
      <c r="AP7" s="11"/>
    </row>
    <row r="8" spans="2:53" s="9" customFormat="1" ht="21.6" customHeight="1">
      <c r="B8" s="8"/>
      <c r="Q8" s="36"/>
      <c r="R8" s="36"/>
      <c r="S8" s="36"/>
      <c r="T8" s="36"/>
      <c r="U8" s="36"/>
      <c r="X8" s="102" t="s">
        <v>63</v>
      </c>
      <c r="Y8" s="103"/>
      <c r="Z8" s="103"/>
      <c r="AA8" s="103"/>
      <c r="AB8" s="137">
        <f>AB9*AZ9/100</f>
        <v>5500</v>
      </c>
      <c r="AC8" s="137"/>
      <c r="AD8" s="137"/>
      <c r="AE8" s="137"/>
      <c r="AF8" s="32" t="s">
        <v>0</v>
      </c>
      <c r="AP8" s="11"/>
    </row>
    <row r="9" spans="2:53" customFormat="1" ht="23.1" customHeight="1">
      <c r="B9" s="5"/>
      <c r="X9" s="104" t="s">
        <v>64</v>
      </c>
      <c r="Y9" s="104"/>
      <c r="Z9" s="104"/>
      <c r="AA9" s="104"/>
      <c r="AB9" s="138">
        <f>Breakdown!H30</f>
        <v>55000</v>
      </c>
      <c r="AC9" s="138"/>
      <c r="AD9" s="138"/>
      <c r="AE9" s="138"/>
      <c r="AF9" s="33" t="s">
        <v>1</v>
      </c>
      <c r="AP9" s="7"/>
      <c r="AV9" s="81" t="s">
        <v>82</v>
      </c>
      <c r="AW9" s="82"/>
      <c r="AX9" s="82"/>
      <c r="AY9" s="83"/>
      <c r="AZ9" s="83">
        <v>10</v>
      </c>
      <c r="BA9" s="82" t="s">
        <v>55</v>
      </c>
    </row>
    <row r="10" spans="2:53" customFormat="1" ht="20.45" customHeight="1">
      <c r="B10" s="5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34"/>
      <c r="AK10" s="34"/>
      <c r="AP10" s="7"/>
    </row>
    <row r="11" spans="2:53" customFormat="1" ht="39.75" customHeight="1">
      <c r="B11" s="5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34"/>
      <c r="AK11" s="34"/>
      <c r="AP11" s="7"/>
    </row>
    <row r="12" spans="2:53" customFormat="1" ht="15.75" customHeight="1">
      <c r="B12" s="5"/>
      <c r="C12" s="106" t="s">
        <v>65</v>
      </c>
      <c r="D12" s="106"/>
      <c r="E12" s="106"/>
      <c r="F12" s="106"/>
      <c r="G12" s="140"/>
      <c r="H12" s="140"/>
      <c r="I12" s="140"/>
      <c r="J12" s="140"/>
      <c r="K12" s="140"/>
      <c r="L12" s="140"/>
      <c r="M12" s="140"/>
      <c r="N12" s="140"/>
      <c r="X12" s="12"/>
      <c r="AP12" s="7"/>
    </row>
    <row r="13" spans="2:53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7"/>
    </row>
    <row r="14" spans="2:53" customFormat="1" ht="8.25" customHeight="1">
      <c r="B14" s="5"/>
      <c r="C14" s="16"/>
      <c r="F14" s="17"/>
      <c r="G14" s="16"/>
      <c r="J14" s="17"/>
      <c r="K14" s="16"/>
      <c r="N14" s="17"/>
      <c r="AP14" s="7"/>
    </row>
    <row r="15" spans="2:53" customFormat="1" ht="15.6" customHeight="1">
      <c r="B15" s="5"/>
      <c r="C15" s="16"/>
      <c r="F15" s="17"/>
      <c r="G15" s="16"/>
      <c r="J15" s="17"/>
      <c r="K15" s="16"/>
      <c r="N15" s="17"/>
      <c r="X15" s="20"/>
      <c r="AF15" s="20"/>
      <c r="AP15" s="7"/>
    </row>
    <row r="16" spans="2:53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20"/>
      <c r="AF16" s="20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107" t="s">
        <v>71</v>
      </c>
      <c r="D18" s="107"/>
      <c r="E18" s="107"/>
      <c r="F18" s="107"/>
      <c r="G18" s="107"/>
      <c r="H18" s="108" t="s">
        <v>78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 t="s">
        <v>75</v>
      </c>
      <c r="X18" s="107"/>
      <c r="Y18" s="107"/>
      <c r="Z18" s="107"/>
      <c r="AA18" s="107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7"/>
    </row>
    <row r="19" spans="2:42" customFormat="1" ht="18.95" customHeight="1">
      <c r="B19" s="5"/>
      <c r="C19" s="109" t="s">
        <v>72</v>
      </c>
      <c r="D19" s="107"/>
      <c r="E19" s="107"/>
      <c r="F19" s="107"/>
      <c r="G19" s="107"/>
      <c r="H19" s="128" t="s">
        <v>79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7"/>
    </row>
    <row r="20" spans="2:42" customFormat="1" ht="21.6" customHeight="1">
      <c r="B20" s="5"/>
      <c r="C20" s="110" t="s">
        <v>73</v>
      </c>
      <c r="D20" s="111"/>
      <c r="E20" s="111"/>
      <c r="F20" s="111"/>
      <c r="G20" s="112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  <c r="W20" s="109" t="s">
        <v>76</v>
      </c>
      <c r="X20" s="107"/>
      <c r="Y20" s="107"/>
      <c r="Z20" s="107"/>
      <c r="AA20" s="107"/>
      <c r="AB20" s="131" t="s">
        <v>80</v>
      </c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3"/>
      <c r="AP20" s="7"/>
    </row>
    <row r="21" spans="2:42" customFormat="1" ht="21.6" customHeight="1">
      <c r="B21" s="5"/>
      <c r="C21" s="116"/>
      <c r="D21" s="117"/>
      <c r="E21" s="117"/>
      <c r="F21" s="117"/>
      <c r="G21" s="118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09" t="s">
        <v>77</v>
      </c>
      <c r="X21" s="107"/>
      <c r="Y21" s="107"/>
      <c r="Z21" s="107"/>
      <c r="AA21" s="107"/>
      <c r="AB21" s="131" t="s">
        <v>81</v>
      </c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3"/>
      <c r="AP21" s="7"/>
    </row>
    <row r="22" spans="2:42" customFormat="1" ht="21.6" customHeight="1">
      <c r="B22" s="5"/>
      <c r="C22" s="110" t="s">
        <v>74</v>
      </c>
      <c r="D22" s="111"/>
      <c r="E22" s="111"/>
      <c r="F22" s="111"/>
      <c r="G22" s="112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7"/>
    </row>
    <row r="23" spans="2:42" customFormat="1" ht="11.45" customHeight="1">
      <c r="B23" s="5"/>
      <c r="C23" s="113"/>
      <c r="D23" s="114"/>
      <c r="E23" s="114"/>
      <c r="F23" s="114"/>
      <c r="G23" s="115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4"/>
      <c r="AP23" s="7"/>
    </row>
    <row r="24" spans="2:42" customFormat="1" ht="21.6" customHeight="1">
      <c r="B24" s="5"/>
      <c r="C24" s="113"/>
      <c r="D24" s="114"/>
      <c r="E24" s="114"/>
      <c r="F24" s="114"/>
      <c r="G24" s="115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7"/>
    </row>
    <row r="25" spans="2:42" customFormat="1" ht="18.95" customHeight="1">
      <c r="B25" s="5"/>
      <c r="C25" s="113"/>
      <c r="D25" s="114"/>
      <c r="E25" s="114"/>
      <c r="F25" s="114"/>
      <c r="G25" s="115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4"/>
      <c r="AP25" s="7"/>
    </row>
    <row r="26" spans="2:42" customFormat="1" ht="18.95" customHeight="1">
      <c r="B26" s="5"/>
      <c r="C26" s="116"/>
      <c r="D26" s="117"/>
      <c r="E26" s="117"/>
      <c r="F26" s="117"/>
      <c r="G26" s="118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C22:G26"/>
    <mergeCell ref="H22:AO26"/>
    <mergeCell ref="C20:G21"/>
    <mergeCell ref="H20:V21"/>
    <mergeCell ref="W20:AA20"/>
    <mergeCell ref="AB20:AO20"/>
    <mergeCell ref="W21:AA21"/>
    <mergeCell ref="AB21:AO21"/>
    <mergeCell ref="C18:G18"/>
    <mergeCell ref="H18:V18"/>
    <mergeCell ref="W18:AA18"/>
    <mergeCell ref="AB18:AO18"/>
    <mergeCell ref="C19:G19"/>
    <mergeCell ref="H19:AO19"/>
    <mergeCell ref="X10:AI11"/>
    <mergeCell ref="C12:F12"/>
    <mergeCell ref="G12:J12"/>
    <mergeCell ref="K12:N12"/>
    <mergeCell ref="X13:AO13"/>
    <mergeCell ref="Q6:AA7"/>
    <mergeCell ref="X8:AA8"/>
    <mergeCell ref="AB8:AE8"/>
    <mergeCell ref="X9:AA9"/>
    <mergeCell ref="AB9:AE9"/>
    <mergeCell ref="B2:AP2"/>
    <mergeCell ref="AG3:AJ3"/>
    <mergeCell ref="AK3:AO3"/>
    <mergeCell ref="C4:AC4"/>
    <mergeCell ref="AG4:AJ4"/>
    <mergeCell ref="AK4:AO4"/>
  </mergeCells>
  <phoneticPr fontId="1"/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zoomScale="85" zoomScaleNormal="100" zoomScaleSheetLayoutView="85" workbookViewId="0">
      <selection activeCell="C4" sqref="C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1</v>
      </c>
      <c r="B1" s="35">
        <f ca="1">IF(COUNT(A:A)&gt;1,MAX(A:A),_xlfn.SHEETS()-2)</f>
        <v>11</v>
      </c>
      <c r="C1" s="142" t="str">
        <f>"Page "&amp;1&amp;" of "&amp;COUNT(Breakdown!$H$6:$H$29)+1</f>
        <v>Page 1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83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 ht="18.75">
      <c r="A5"/>
      <c r="B5" s="92" t="s">
        <v>91</v>
      </c>
      <c r="C5" s="37" t="s">
        <v>84</v>
      </c>
      <c r="D5" s="37" t="s">
        <v>85</v>
      </c>
      <c r="E5" s="37" t="s">
        <v>86</v>
      </c>
      <c r="F5" s="37" t="s">
        <v>87</v>
      </c>
      <c r="G5" s="37" t="s">
        <v>88</v>
      </c>
      <c r="H5" s="37" t="s">
        <v>89</v>
      </c>
      <c r="I5" s="37" t="s">
        <v>90</v>
      </c>
    </row>
    <row r="6" spans="1:10" customFormat="1" ht="20.100000000000001" customHeight="1">
      <c r="B6" s="38">
        <v>1</v>
      </c>
      <c r="C6" s="93" t="s">
        <v>92</v>
      </c>
      <c r="D6" s="78"/>
      <c r="E6" s="26">
        <f>IF(H6="","",1)</f>
        <v>1</v>
      </c>
      <c r="F6" s="86" t="s">
        <v>102</v>
      </c>
      <c r="G6" s="28"/>
      <c r="H6" s="28">
        <f>IFERROR( IF(Details1!$H$30&lt;&gt;0,Details1!$H$30,""),"")</f>
        <v>1000</v>
      </c>
      <c r="I6" s="25"/>
      <c r="J6" s="20" t="s">
        <v>2</v>
      </c>
    </row>
    <row r="7" spans="1:10" customFormat="1" ht="20.100000000000001" customHeight="1">
      <c r="B7" s="38">
        <v>2</v>
      </c>
      <c r="C7" s="93" t="s">
        <v>93</v>
      </c>
      <c r="D7" s="80"/>
      <c r="E7" s="26">
        <f t="shared" ref="E7:E15" si="0">IF(H7="","",1)</f>
        <v>1</v>
      </c>
      <c r="F7" s="86" t="s">
        <v>102</v>
      </c>
      <c r="G7" s="28"/>
      <c r="H7" s="28">
        <f>IFERROR( IF(Details2!$H$30&lt;&gt;0,Details2!$H$30,""),"")</f>
        <v>2000</v>
      </c>
      <c r="I7" s="25"/>
      <c r="J7" s="20" t="s">
        <v>3</v>
      </c>
    </row>
    <row r="8" spans="1:10" customFormat="1" ht="20.100000000000001" customHeight="1">
      <c r="B8" s="38">
        <v>3</v>
      </c>
      <c r="C8" s="93" t="s">
        <v>94</v>
      </c>
      <c r="D8" s="80"/>
      <c r="E8" s="26">
        <f t="shared" si="0"/>
        <v>1</v>
      </c>
      <c r="F8" s="86" t="s">
        <v>102</v>
      </c>
      <c r="G8" s="28"/>
      <c r="H8" s="28">
        <f>IFERROR( IF(Details3!$H$30&lt;&gt;0,Details3!$H$30,""),"")</f>
        <v>3000</v>
      </c>
      <c r="I8" s="25"/>
      <c r="J8" s="20" t="s">
        <v>4</v>
      </c>
    </row>
    <row r="9" spans="1:10" customFormat="1" ht="20.100000000000001" customHeight="1">
      <c r="B9" s="38">
        <v>4</v>
      </c>
      <c r="C9" s="93" t="s">
        <v>95</v>
      </c>
      <c r="D9" s="80"/>
      <c r="E9" s="26">
        <f t="shared" si="0"/>
        <v>1</v>
      </c>
      <c r="F9" s="86" t="s">
        <v>102</v>
      </c>
      <c r="G9" s="28"/>
      <c r="H9" s="28">
        <f>IFERROR( IF(Details4!$H$30&lt;&gt;0,Details4!$H$30,""),"")</f>
        <v>4000</v>
      </c>
      <c r="I9" s="25"/>
      <c r="J9" s="20" t="s">
        <v>5</v>
      </c>
    </row>
    <row r="10" spans="1:10" customFormat="1" ht="20.100000000000001" customHeight="1">
      <c r="B10" s="38">
        <v>5</v>
      </c>
      <c r="C10" s="93" t="s">
        <v>96</v>
      </c>
      <c r="D10" s="80"/>
      <c r="E10" s="26">
        <f t="shared" si="0"/>
        <v>1</v>
      </c>
      <c r="F10" s="86" t="s">
        <v>102</v>
      </c>
      <c r="G10" s="28"/>
      <c r="H10" s="28">
        <f>IFERROR( IF(Details5!$H$30&lt;&gt;0,Details5!$H$30,""),"")</f>
        <v>5000</v>
      </c>
      <c r="I10" s="25"/>
      <c r="J10" s="20" t="s">
        <v>6</v>
      </c>
    </row>
    <row r="11" spans="1:10" customFormat="1" ht="20.100000000000001" customHeight="1">
      <c r="B11" s="38">
        <v>6</v>
      </c>
      <c r="C11" s="93" t="s">
        <v>97</v>
      </c>
      <c r="D11" s="80"/>
      <c r="E11" s="26">
        <f t="shared" si="0"/>
        <v>1</v>
      </c>
      <c r="F11" s="86" t="s">
        <v>102</v>
      </c>
      <c r="G11" s="28"/>
      <c r="H11" s="28">
        <f>IFERROR( IF(Details6!$H$30&lt;&gt;0,Details6!$H$30,""),"")</f>
        <v>6000</v>
      </c>
      <c r="I11" s="25"/>
      <c r="J11" s="20" t="s">
        <v>7</v>
      </c>
    </row>
    <row r="12" spans="1:10" customFormat="1" ht="20.100000000000001" customHeight="1">
      <c r="B12" s="38">
        <v>7</v>
      </c>
      <c r="C12" s="93" t="s">
        <v>98</v>
      </c>
      <c r="D12" s="80"/>
      <c r="E12" s="26">
        <f t="shared" si="0"/>
        <v>1</v>
      </c>
      <c r="F12" s="86" t="s">
        <v>102</v>
      </c>
      <c r="G12" s="28"/>
      <c r="H12" s="28">
        <f>IFERROR( IF(Details7!$H$30&lt;&gt;0,Details7!$H$30,""),"")</f>
        <v>7000</v>
      </c>
      <c r="I12" s="25"/>
      <c r="J12" s="20" t="s">
        <v>8</v>
      </c>
    </row>
    <row r="13" spans="1:10" customFormat="1" ht="20.100000000000001" customHeight="1">
      <c r="B13" s="38">
        <v>8</v>
      </c>
      <c r="C13" s="93" t="s">
        <v>99</v>
      </c>
      <c r="D13" s="80"/>
      <c r="E13" s="26">
        <f t="shared" si="0"/>
        <v>1</v>
      </c>
      <c r="F13" s="86" t="s">
        <v>102</v>
      </c>
      <c r="G13" s="28"/>
      <c r="H13" s="28">
        <f>IFERROR( IF(Details8!$H$30&lt;&gt;0,Details8!$H$30,""),"")</f>
        <v>8000</v>
      </c>
      <c r="I13" s="25"/>
      <c r="J13" s="20" t="s">
        <v>9</v>
      </c>
    </row>
    <row r="14" spans="1:10" customFormat="1" ht="20.100000000000001" customHeight="1">
      <c r="B14" s="38">
        <v>9</v>
      </c>
      <c r="C14" s="93" t="s">
        <v>100</v>
      </c>
      <c r="D14" s="80"/>
      <c r="E14" s="26">
        <f t="shared" si="0"/>
        <v>1</v>
      </c>
      <c r="F14" s="86" t="s">
        <v>102</v>
      </c>
      <c r="G14" s="28"/>
      <c r="H14" s="28">
        <f>IFERROR( IF(Details9!$H$30&lt;&gt;0,Details9!$H$30,""),"")</f>
        <v>9000</v>
      </c>
      <c r="I14" s="25"/>
      <c r="J14" s="20" t="s">
        <v>10</v>
      </c>
    </row>
    <row r="15" spans="1:10" customFormat="1" ht="20.100000000000001" customHeight="1">
      <c r="B15" s="38">
        <v>10</v>
      </c>
      <c r="C15" s="93" t="s">
        <v>101</v>
      </c>
      <c r="D15" s="80"/>
      <c r="E15" s="26">
        <f t="shared" si="0"/>
        <v>1</v>
      </c>
      <c r="F15" s="86" t="s">
        <v>102</v>
      </c>
      <c r="G15" s="28"/>
      <c r="H15" s="28">
        <f>IFERROR( IF(Details10!$H$30&lt;&gt;0,Details10!$H$30,""),"")</f>
        <v>10000</v>
      </c>
      <c r="I15" s="25"/>
      <c r="J15" s="20" t="s">
        <v>11</v>
      </c>
    </row>
    <row r="16" spans="1:10" customFormat="1" ht="20.100000000000001" customHeight="1">
      <c r="B16" s="38"/>
      <c r="C16" s="31"/>
      <c r="D16" s="25"/>
      <c r="E16" s="26"/>
      <c r="F16" s="27"/>
      <c r="G16" s="28"/>
      <c r="H16" s="28"/>
      <c r="I16" s="25"/>
      <c r="J16" s="20" t="s">
        <v>12</v>
      </c>
    </row>
    <row r="17" spans="1:10" customFormat="1" ht="20.100000000000001" customHeight="1">
      <c r="B17" s="38"/>
      <c r="C17" s="31"/>
      <c r="D17" s="25"/>
      <c r="E17" s="26"/>
      <c r="F17" s="27"/>
      <c r="G17" s="28"/>
      <c r="H17" s="28"/>
      <c r="I17" s="25"/>
      <c r="J17" s="20" t="s">
        <v>13</v>
      </c>
    </row>
    <row r="18" spans="1:10" customFormat="1" ht="20.100000000000001" customHeight="1">
      <c r="B18" s="38"/>
      <c r="C18" s="31"/>
      <c r="D18" s="25"/>
      <c r="E18" s="26"/>
      <c r="F18" s="27"/>
      <c r="G18" s="28"/>
      <c r="H18" s="28"/>
      <c r="I18" s="25"/>
      <c r="J18" s="20" t="s">
        <v>14</v>
      </c>
    </row>
    <row r="19" spans="1:10" customFormat="1" ht="20.100000000000001" customHeight="1">
      <c r="B19" s="38"/>
      <c r="C19" s="31"/>
      <c r="D19" s="25"/>
      <c r="E19" s="26"/>
      <c r="F19" s="27"/>
      <c r="G19" s="28"/>
      <c r="H19" s="28"/>
      <c r="I19" s="25"/>
      <c r="J19" s="20" t="s">
        <v>15</v>
      </c>
    </row>
    <row r="20" spans="1:10" customFormat="1" ht="20.100000000000001" customHeight="1">
      <c r="B20" s="38"/>
      <c r="C20" s="31"/>
      <c r="D20" s="25"/>
      <c r="E20" s="26"/>
      <c r="F20" s="27"/>
      <c r="G20" s="28"/>
      <c r="H20" s="28"/>
      <c r="I20" s="25"/>
      <c r="J20" s="20" t="s">
        <v>16</v>
      </c>
    </row>
    <row r="21" spans="1:10" customFormat="1" ht="20.100000000000001" customHeight="1">
      <c r="B21" s="38"/>
      <c r="C21" s="31"/>
      <c r="D21" s="25"/>
      <c r="E21" s="26"/>
      <c r="F21" s="27"/>
      <c r="G21" s="28"/>
      <c r="H21" s="28"/>
      <c r="I21" s="25"/>
      <c r="J21" s="20" t="s">
        <v>17</v>
      </c>
    </row>
    <row r="22" spans="1:10" customFormat="1" ht="20.100000000000001" customHeight="1">
      <c r="B22" s="38"/>
      <c r="C22" s="31"/>
      <c r="D22" s="25"/>
      <c r="E22" s="26"/>
      <c r="F22" s="27"/>
      <c r="G22" s="28"/>
      <c r="H22" s="28"/>
      <c r="I22" s="25"/>
      <c r="J22" s="20" t="s">
        <v>18</v>
      </c>
    </row>
    <row r="23" spans="1:10" customFormat="1" ht="20.100000000000001" customHeight="1">
      <c r="B23" s="38"/>
      <c r="C23" s="31"/>
      <c r="D23" s="25"/>
      <c r="E23" s="26"/>
      <c r="F23" s="27"/>
      <c r="G23" s="28"/>
      <c r="H23" s="28"/>
      <c r="I23" s="25"/>
      <c r="J23" s="20" t="s">
        <v>19</v>
      </c>
    </row>
    <row r="24" spans="1:10" customFormat="1" ht="20.100000000000001" customHeight="1">
      <c r="B24" s="38"/>
      <c r="C24" s="31"/>
      <c r="D24" s="25"/>
      <c r="E24" s="26"/>
      <c r="F24" s="27"/>
      <c r="G24" s="28"/>
      <c r="H24" s="28"/>
      <c r="I24" s="25"/>
      <c r="J24" s="20" t="s">
        <v>20</v>
      </c>
    </row>
    <row r="25" spans="1:10" customFormat="1" ht="20.100000000000001" customHeight="1">
      <c r="B25" s="38"/>
      <c r="C25" s="31"/>
      <c r="D25" s="25"/>
      <c r="E25" s="26"/>
      <c r="F25" s="27"/>
      <c r="G25" s="28"/>
      <c r="H25" s="28"/>
      <c r="I25" s="25"/>
      <c r="J25" s="20" t="s">
        <v>21</v>
      </c>
    </row>
    <row r="26" spans="1:10" customFormat="1" ht="20.100000000000001" customHeight="1">
      <c r="B26" s="38"/>
      <c r="C26" s="31"/>
      <c r="D26" s="25"/>
      <c r="E26" s="26"/>
      <c r="F26" s="27"/>
      <c r="G26" s="28"/>
      <c r="H26" s="28"/>
      <c r="I26" s="25"/>
      <c r="J26" s="20" t="s">
        <v>22</v>
      </c>
    </row>
    <row r="27" spans="1:10" customFormat="1" ht="20.100000000000001" customHeight="1">
      <c r="B27" s="38"/>
      <c r="C27" s="31"/>
      <c r="D27" s="25"/>
      <c r="E27" s="26"/>
      <c r="F27" s="27"/>
      <c r="G27" s="28"/>
      <c r="H27" s="28"/>
      <c r="I27" s="25"/>
      <c r="J27" s="20" t="s">
        <v>23</v>
      </c>
    </row>
    <row r="28" spans="1:10" customFormat="1" ht="20.100000000000001" customHeight="1">
      <c r="B28" s="38"/>
      <c r="C28" s="31"/>
      <c r="D28" s="25"/>
      <c r="E28" s="26"/>
      <c r="F28" s="27"/>
      <c r="G28" s="28"/>
      <c r="H28" s="28"/>
      <c r="I28" s="25"/>
      <c r="J28" s="20" t="s">
        <v>24</v>
      </c>
    </row>
    <row r="29" spans="1:10" customFormat="1" ht="20.100000000000001" customHeight="1">
      <c r="B29" s="38"/>
      <c r="C29" s="31"/>
      <c r="D29" s="25"/>
      <c r="E29" s="26"/>
      <c r="F29" s="27"/>
      <c r="G29" s="28"/>
      <c r="H29" s="28"/>
      <c r="I29" s="25"/>
      <c r="J29" s="20" t="s">
        <v>25</v>
      </c>
    </row>
    <row r="30" spans="1:10" customFormat="1" ht="20.100000000000001" customHeight="1">
      <c r="B30" s="24"/>
      <c r="C30" s="31" t="s">
        <v>103</v>
      </c>
      <c r="D30" s="25"/>
      <c r="E30" s="26"/>
      <c r="F30" s="27"/>
      <c r="G30" s="28"/>
      <c r="H30" s="28">
        <f>SUM(H6:H15)</f>
        <v>55000</v>
      </c>
      <c r="I30" s="25"/>
      <c r="J30" s="20" t="s">
        <v>26</v>
      </c>
    </row>
    <row r="31" spans="1:10" ht="18.75">
      <c r="A31"/>
    </row>
    <row r="32" spans="1:10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2">
    <mergeCell ref="C1:I1"/>
    <mergeCell ref="A2:I2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"/>
  <sheetViews>
    <sheetView view="pageBreakPreview" zoomScale="85" zoomScaleNormal="100" zoomScaleSheetLayoutView="85" workbookViewId="0">
      <selection activeCell="C3" sqref="C3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"&amp;2&amp;" of "&amp;COUNT(Breakdown!$H$6:$H$29)+1</f>
        <v>Page 2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Breakdown!B6&amp;"."&amp;Breakdown!C6</f>
        <v>1.Item A</v>
      </c>
      <c r="C6" s="145"/>
      <c r="D6" s="145"/>
      <c r="E6" s="145"/>
      <c r="F6" s="145"/>
      <c r="G6" s="145"/>
      <c r="H6" s="145"/>
      <c r="I6" s="146"/>
      <c r="J6" s="20" t="s">
        <v>27</v>
      </c>
    </row>
    <row r="7" spans="1:10" customFormat="1" ht="20.100000000000001" customHeight="1">
      <c r="B7" s="74">
        <v>1</v>
      </c>
      <c r="C7" s="75" t="s">
        <v>104</v>
      </c>
      <c r="D7" s="78"/>
      <c r="E7" s="76">
        <v>1</v>
      </c>
      <c r="F7" s="77" t="s">
        <v>102</v>
      </c>
      <c r="G7" s="40">
        <v>1000</v>
      </c>
      <c r="H7" s="40">
        <f t="shared" ref="H7:H29" si="0">IF(AND(E7="",G7=""),"",E7*G7)</f>
        <v>1000</v>
      </c>
      <c r="I7" s="78"/>
      <c r="J7" s="20" t="s">
        <v>28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 t="str">
        <f t="shared" si="0"/>
        <v/>
      </c>
      <c r="I8" s="78"/>
      <c r="J8" s="20" t="s">
        <v>29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 t="str">
        <f t="shared" si="0"/>
        <v/>
      </c>
      <c r="I9" s="78"/>
      <c r="J9" s="20" t="s">
        <v>30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>IF(AND(E10="",G10=""),"",E10*G10)</f>
        <v/>
      </c>
      <c r="I10" s="80"/>
      <c r="J10" s="20" t="s">
        <v>31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si="0"/>
        <v/>
      </c>
      <c r="I11" s="80"/>
      <c r="J11" s="20" t="s">
        <v>32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80"/>
      <c r="J12" s="20" t="s">
        <v>33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80"/>
      <c r="J13" s="20" t="s">
        <v>34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80"/>
      <c r="J14" s="20" t="s">
        <v>35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80"/>
      <c r="J15" s="20" t="s">
        <v>36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80"/>
      <c r="J16" s="20" t="s">
        <v>37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80"/>
      <c r="J17" s="20" t="s">
        <v>38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80"/>
      <c r="J18" s="20" t="s">
        <v>39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80"/>
      <c r="J19" s="20" t="s">
        <v>40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80"/>
      <c r="J20" s="20" t="s">
        <v>41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80"/>
      <c r="J21" s="20" t="s">
        <v>42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80"/>
      <c r="J22" s="20" t="s">
        <v>43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80"/>
      <c r="J23" s="20" t="s">
        <v>44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80"/>
      <c r="J24" s="20" t="s">
        <v>45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80"/>
      <c r="J25" s="20" t="s">
        <v>46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80"/>
      <c r="J26" s="20" t="s">
        <v>47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80"/>
      <c r="J27" s="20" t="s">
        <v>48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80"/>
      <c r="J28" s="20" t="s">
        <v>49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80"/>
      <c r="J29" s="20" t="s">
        <v>50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1000</v>
      </c>
      <c r="I30" s="25"/>
      <c r="J30" s="20" t="s">
        <v>51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8618-0EA4-43D7-842D-595B1109F01D}">
  <sheetPr>
    <pageSetUpPr fitToPage="1"/>
  </sheetPr>
  <dimension ref="A1:J30"/>
  <sheetViews>
    <sheetView view="pageBreakPreview" zoomScale="85" zoomScaleNormal="100" zoomScaleSheetLayoutView="85" workbookViewId="0">
      <selection activeCell="B6" sqref="B6:I6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"&amp;3&amp;" of "&amp;COUNT(Breakdown!$H$6:$H$29)+1</f>
        <v>Page 3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Breakdown!B7&amp;"." &amp; Breakdown!C7</f>
        <v>2.Item B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109</v>
      </c>
      <c r="D7" s="78"/>
      <c r="E7" s="76">
        <v>1</v>
      </c>
      <c r="F7" s="77" t="s">
        <v>102</v>
      </c>
      <c r="G7" s="40">
        <v>2000</v>
      </c>
      <c r="H7" s="40">
        <f>IF(AND(E7="",G7=""),"",E7*G7)</f>
        <v>2000</v>
      </c>
      <c r="I7" s="78"/>
      <c r="J7" s="20" t="s">
        <v>2</v>
      </c>
    </row>
    <row r="8" spans="1:10" customFormat="1" ht="20.100000000000001" customHeight="1">
      <c r="B8" s="74"/>
      <c r="C8" s="75"/>
      <c r="D8" s="39"/>
      <c r="E8" s="76"/>
      <c r="F8" s="77"/>
      <c r="G8" s="40"/>
      <c r="H8" s="40" t="str">
        <f t="shared" ref="H8:H29" si="0">IF(AND(E8="",G8=""),"",E8*G8)</f>
        <v/>
      </c>
      <c r="I8" s="78"/>
      <c r="J8" s="20" t="s">
        <v>2</v>
      </c>
    </row>
    <row r="9" spans="1:10" customFormat="1" ht="20.100000000000001" customHeight="1">
      <c r="B9" s="74"/>
      <c r="C9" s="75"/>
      <c r="D9" s="39"/>
      <c r="E9" s="76"/>
      <c r="F9" s="77"/>
      <c r="G9" s="40"/>
      <c r="H9" s="40" t="str">
        <f t="shared" si="0"/>
        <v/>
      </c>
      <c r="I9" s="78"/>
      <c r="J9" s="20" t="s">
        <v>2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0" t="str">
        <f>IF(AND(E10="",G10=""),"",E10*G10)</f>
        <v/>
      </c>
      <c r="I10" s="80"/>
      <c r="J10" s="20" t="s">
        <v>2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0" t="str">
        <f t="shared" si="0"/>
        <v/>
      </c>
      <c r="I11" s="80"/>
      <c r="J11" s="20" t="s">
        <v>2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0" t="str">
        <f t="shared" si="0"/>
        <v/>
      </c>
      <c r="I12" s="80"/>
      <c r="J12" s="20" t="s">
        <v>2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0" t="str">
        <f t="shared" si="0"/>
        <v/>
      </c>
      <c r="I13" s="80"/>
      <c r="J13" s="20" t="s">
        <v>2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0" t="str">
        <f t="shared" si="0"/>
        <v/>
      </c>
      <c r="I14" s="80"/>
      <c r="J14" s="20" t="s">
        <v>2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0" t="str">
        <f t="shared" si="0"/>
        <v/>
      </c>
      <c r="I15" s="80"/>
      <c r="J15" s="20" t="s">
        <v>2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0" t="str">
        <f t="shared" si="0"/>
        <v/>
      </c>
      <c r="I16" s="80"/>
      <c r="J16" s="20" t="s">
        <v>2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0" t="str">
        <f t="shared" si="0"/>
        <v/>
      </c>
      <c r="I17" s="80"/>
      <c r="J17" s="20" t="s">
        <v>2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0" t="str">
        <f t="shared" si="0"/>
        <v/>
      </c>
      <c r="I18" s="80"/>
      <c r="J18" s="20" t="s">
        <v>2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0" t="str">
        <f t="shared" si="0"/>
        <v/>
      </c>
      <c r="I19" s="80"/>
      <c r="J19" s="20" t="s">
        <v>2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0" t="str">
        <f t="shared" si="0"/>
        <v/>
      </c>
      <c r="I20" s="80"/>
      <c r="J20" s="20" t="s">
        <v>2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0" t="str">
        <f t="shared" si="0"/>
        <v/>
      </c>
      <c r="I21" s="80"/>
      <c r="J21" s="20" t="s">
        <v>2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0" t="str">
        <f t="shared" si="0"/>
        <v/>
      </c>
      <c r="I22" s="80"/>
      <c r="J22" s="20" t="s">
        <v>2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0" t="str">
        <f t="shared" si="0"/>
        <v/>
      </c>
      <c r="I23" s="80"/>
      <c r="J23" s="20" t="s">
        <v>2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0" t="str">
        <f t="shared" si="0"/>
        <v/>
      </c>
      <c r="I24" s="80"/>
      <c r="J24" s="20" t="s">
        <v>2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0" t="str">
        <f t="shared" si="0"/>
        <v/>
      </c>
      <c r="I25" s="80"/>
      <c r="J25" s="20" t="s">
        <v>2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0" t="str">
        <f t="shared" si="0"/>
        <v/>
      </c>
      <c r="I26" s="80"/>
      <c r="J26" s="20" t="s">
        <v>2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0" t="str">
        <f t="shared" si="0"/>
        <v/>
      </c>
      <c r="I27" s="80"/>
      <c r="J27" s="20" t="s">
        <v>2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0" t="str">
        <f t="shared" si="0"/>
        <v/>
      </c>
      <c r="I28" s="80"/>
      <c r="J28" s="20" t="s">
        <v>2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0" t="str">
        <f t="shared" si="0"/>
        <v/>
      </c>
      <c r="I29" s="80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2000</v>
      </c>
      <c r="I30" s="80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0D71-01FE-4B71-A81B-C48C381EDD5C}">
  <sheetPr>
    <pageSetUpPr fitToPage="1"/>
  </sheetPr>
  <dimension ref="A1:J30"/>
  <sheetViews>
    <sheetView view="pageBreakPreview" zoomScale="85" zoomScaleNormal="100" zoomScaleSheetLayoutView="85" workbookViewId="0">
      <selection activeCell="C1" sqref="C1:I1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"&amp;4&amp;" of "&amp;COUNT(Breakdown!$H$6:$H$29)+1</f>
        <v>Page 4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Breakdown!B8&amp;"." &amp; Breakdown!C8</f>
        <v>3.Item C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110</v>
      </c>
      <c r="D7" s="78"/>
      <c r="E7" s="76">
        <v>1</v>
      </c>
      <c r="F7" s="77" t="s">
        <v>102</v>
      </c>
      <c r="G7" s="40">
        <v>3000</v>
      </c>
      <c r="H7" s="40">
        <f>IF(AND(E7="",G7=""),"",E7*G7)</f>
        <v>3000</v>
      </c>
      <c r="I7" s="39"/>
      <c r="J7" s="20" t="s">
        <v>2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 t="str">
        <f t="shared" ref="H8:H29" si="0">IF(AND(E8="",G8=""),"",E8*G8)</f>
        <v/>
      </c>
      <c r="I8" s="39"/>
      <c r="J8" s="20" t="s">
        <v>2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 t="str">
        <f t="shared" si="0"/>
        <v/>
      </c>
      <c r="I9" s="39"/>
      <c r="J9" s="20" t="s">
        <v>2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 t="shared" si="0"/>
        <v/>
      </c>
      <c r="I10" s="25"/>
      <c r="J10" s="20" t="s">
        <v>2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si="0"/>
        <v/>
      </c>
      <c r="I11" s="25"/>
      <c r="J11" s="20" t="s">
        <v>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25"/>
      <c r="J12" s="20" t="s">
        <v>2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25"/>
      <c r="J13" s="20" t="s">
        <v>2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25"/>
      <c r="J14" s="20" t="s">
        <v>2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25"/>
      <c r="J15" s="20" t="s">
        <v>2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25"/>
      <c r="J16" s="20" t="s">
        <v>2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25"/>
      <c r="J17" s="20" t="s">
        <v>2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25"/>
      <c r="J18" s="20" t="s">
        <v>2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25"/>
      <c r="J19" s="20" t="s">
        <v>2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25"/>
      <c r="J20" s="20" t="s">
        <v>2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25"/>
      <c r="J21" s="20" t="s">
        <v>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25"/>
      <c r="J22" s="20" t="s">
        <v>2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25"/>
      <c r="J23" s="20" t="s">
        <v>2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25"/>
      <c r="J24" s="20" t="s">
        <v>2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25"/>
      <c r="J25" s="20" t="s">
        <v>2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25"/>
      <c r="J26" s="20" t="s">
        <v>2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25"/>
      <c r="J27" s="20" t="s">
        <v>2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25"/>
      <c r="J28" s="20" t="s">
        <v>2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25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3000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DDC4-24C2-4A47-A21F-6C1F4BC0ABBC}">
  <sheetPr>
    <pageSetUpPr fitToPage="1"/>
  </sheetPr>
  <dimension ref="A1:J30"/>
  <sheetViews>
    <sheetView view="pageBreakPreview" zoomScale="85" zoomScaleNormal="100" zoomScaleSheetLayoutView="85" workbookViewId="0">
      <selection activeCell="C30" sqref="C30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"&amp;5&amp;" of "&amp;COUNT(Breakdown!$H$6:$H$29)+1</f>
        <v>Page 5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Breakdown!B9&amp;"." &amp; Breakdown!C9</f>
        <v>4.Item D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5" t="s">
        <v>111</v>
      </c>
      <c r="D7" s="39"/>
      <c r="E7" s="76">
        <v>1</v>
      </c>
      <c r="F7" s="77" t="s">
        <v>102</v>
      </c>
      <c r="G7" s="40">
        <v>4000</v>
      </c>
      <c r="H7" s="40">
        <f>IF(AND(E7="",G7=""),"",E7*G7)</f>
        <v>4000</v>
      </c>
      <c r="I7" s="39"/>
      <c r="J7" s="20" t="s">
        <v>2</v>
      </c>
    </row>
    <row r="8" spans="1:10" customFormat="1" ht="20.100000000000001" customHeight="1">
      <c r="B8" s="74"/>
      <c r="C8" s="75"/>
      <c r="D8" s="39"/>
      <c r="E8" s="76"/>
      <c r="F8" s="77"/>
      <c r="G8" s="40"/>
      <c r="H8" s="40" t="str">
        <f t="shared" ref="H8:H29" si="0">IF(AND(E8="",G8=""),"",E8*G8)</f>
        <v/>
      </c>
      <c r="I8" s="39"/>
      <c r="J8" s="20" t="s">
        <v>2</v>
      </c>
    </row>
    <row r="9" spans="1:10" customFormat="1" ht="20.100000000000001" customHeight="1">
      <c r="B9" s="74"/>
      <c r="C9" s="75"/>
      <c r="D9" s="39"/>
      <c r="E9" s="76"/>
      <c r="F9" s="77"/>
      <c r="G9" s="40"/>
      <c r="H9" s="40" t="str">
        <f t="shared" si="0"/>
        <v/>
      </c>
      <c r="I9" s="39"/>
      <c r="J9" s="20" t="s">
        <v>2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0" t="str">
        <f t="shared" si="0"/>
        <v/>
      </c>
      <c r="I10" s="25"/>
      <c r="J10" s="20" t="s">
        <v>2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0" t="str">
        <f t="shared" si="0"/>
        <v/>
      </c>
      <c r="I11" s="25"/>
      <c r="J11" s="20" t="s">
        <v>2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0" t="str">
        <f t="shared" si="0"/>
        <v/>
      </c>
      <c r="I12" s="25"/>
      <c r="J12" s="20" t="s">
        <v>2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0" t="str">
        <f t="shared" si="0"/>
        <v/>
      </c>
      <c r="I13" s="25"/>
      <c r="J13" s="20" t="s">
        <v>2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0" t="str">
        <f t="shared" si="0"/>
        <v/>
      </c>
      <c r="I14" s="25"/>
      <c r="J14" s="20" t="s">
        <v>2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0" t="str">
        <f t="shared" si="0"/>
        <v/>
      </c>
      <c r="I15" s="25"/>
      <c r="J15" s="20" t="s">
        <v>2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0" t="str">
        <f t="shared" si="0"/>
        <v/>
      </c>
      <c r="I16" s="25"/>
      <c r="J16" s="20" t="s">
        <v>2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0" t="str">
        <f t="shared" si="0"/>
        <v/>
      </c>
      <c r="I17" s="25"/>
      <c r="J17" s="20" t="s">
        <v>2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0" t="str">
        <f t="shared" si="0"/>
        <v/>
      </c>
      <c r="I18" s="25"/>
      <c r="J18" s="20" t="s">
        <v>2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0" t="str">
        <f t="shared" si="0"/>
        <v/>
      </c>
      <c r="I19" s="25"/>
      <c r="J19" s="20" t="s">
        <v>2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0" t="str">
        <f t="shared" si="0"/>
        <v/>
      </c>
      <c r="I20" s="25"/>
      <c r="J20" s="20" t="s">
        <v>2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0" t="str">
        <f t="shared" si="0"/>
        <v/>
      </c>
      <c r="I21" s="25"/>
      <c r="J21" s="20" t="s">
        <v>2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0" t="str">
        <f t="shared" si="0"/>
        <v/>
      </c>
      <c r="I22" s="25"/>
      <c r="J22" s="20" t="s">
        <v>2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0" t="str">
        <f t="shared" si="0"/>
        <v/>
      </c>
      <c r="I23" s="25"/>
      <c r="J23" s="20" t="s">
        <v>2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0" t="str">
        <f t="shared" si="0"/>
        <v/>
      </c>
      <c r="I24" s="25"/>
      <c r="J24" s="20" t="s">
        <v>2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0" t="str">
        <f t="shared" si="0"/>
        <v/>
      </c>
      <c r="I25" s="25"/>
      <c r="J25" s="20" t="s">
        <v>2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0" t="str">
        <f t="shared" si="0"/>
        <v/>
      </c>
      <c r="I26" s="25"/>
      <c r="J26" s="20" t="s">
        <v>2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0" t="str">
        <f t="shared" si="0"/>
        <v/>
      </c>
      <c r="I27" s="25"/>
      <c r="J27" s="20" t="s">
        <v>2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0" t="str">
        <f t="shared" si="0"/>
        <v/>
      </c>
      <c r="I28" s="25"/>
      <c r="J28" s="20" t="s">
        <v>2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0" t="str">
        <f t="shared" si="0"/>
        <v/>
      </c>
      <c r="I29" s="25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4000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E431-D97E-4161-B9C4-894B6E5634D7}">
  <sheetPr>
    <pageSetUpPr fitToPage="1"/>
  </sheetPr>
  <dimension ref="A1:J30"/>
  <sheetViews>
    <sheetView view="pageBreakPreview" zoomScale="85" zoomScaleNormal="100" zoomScaleSheetLayoutView="85" workbookViewId="0">
      <selection activeCell="F41" sqref="F41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"&amp;6&amp;" of "&amp;COUNT(Breakdown!$H$6:$H$29)+1</f>
        <v>Page 6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Breakdown!B10&amp;"." &amp; Breakdown!C10</f>
        <v>5.Item E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112</v>
      </c>
      <c r="D7" s="78"/>
      <c r="E7" s="76">
        <v>1</v>
      </c>
      <c r="F7" s="77" t="s">
        <v>102</v>
      </c>
      <c r="G7" s="40">
        <v>5000</v>
      </c>
      <c r="H7" s="40">
        <f>IF(AND(E7="",G7=""),"",E7*G7)</f>
        <v>5000</v>
      </c>
      <c r="I7" s="78"/>
      <c r="J7" s="20" t="s">
        <v>2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 t="str">
        <f t="shared" ref="H8:H29" si="0">IF(AND(E8="",G8=""),"",E8*G8)</f>
        <v/>
      </c>
      <c r="I8" s="78"/>
      <c r="J8" s="20" t="s">
        <v>2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 t="str">
        <f t="shared" si="0"/>
        <v/>
      </c>
      <c r="I9" s="78"/>
      <c r="J9" s="20" t="s">
        <v>2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 t="shared" si="0"/>
        <v/>
      </c>
      <c r="I10" s="80"/>
      <c r="J10" s="20" t="s">
        <v>2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si="0"/>
        <v/>
      </c>
      <c r="I11" s="80"/>
      <c r="J11" s="20" t="s">
        <v>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80"/>
      <c r="J12" s="20" t="s">
        <v>2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80"/>
      <c r="J13" s="20" t="s">
        <v>2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80"/>
      <c r="J14" s="20" t="s">
        <v>2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80"/>
      <c r="J15" s="20" t="s">
        <v>2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80"/>
      <c r="J16" s="20" t="s">
        <v>2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80"/>
      <c r="J17" s="20" t="s">
        <v>2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80"/>
      <c r="J18" s="20" t="s">
        <v>2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80"/>
      <c r="J19" s="20" t="s">
        <v>2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80"/>
      <c r="J20" s="20" t="s">
        <v>2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80"/>
      <c r="J21" s="20" t="s">
        <v>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80"/>
      <c r="J22" s="20" t="s">
        <v>2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80"/>
      <c r="J23" s="20" t="s">
        <v>2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80"/>
      <c r="J24" s="20" t="s">
        <v>2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80"/>
      <c r="J25" s="20" t="s">
        <v>2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80"/>
      <c r="J26" s="20" t="s">
        <v>2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80"/>
      <c r="J27" s="20" t="s">
        <v>2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80"/>
      <c r="J28" s="20" t="s">
        <v>2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80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5000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ED59-8E9E-4153-8995-24B011283A4B}">
  <sheetPr>
    <pageSetUpPr fitToPage="1"/>
  </sheetPr>
  <dimension ref="A1:J30"/>
  <sheetViews>
    <sheetView view="pageBreakPreview" zoomScale="85" zoomScaleNormal="100" zoomScaleSheetLayoutView="85" workbookViewId="0">
      <selection activeCell="C30" sqref="C30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42" t="str">
        <f>"Page "&amp;7&amp;" of "&amp;COUNT(Breakdown!$H$6:$H$29)+1</f>
        <v>Page 7 of 11</v>
      </c>
      <c r="D1" s="142"/>
      <c r="E1" s="142"/>
      <c r="F1" s="142"/>
      <c r="G1" s="142"/>
      <c r="H1" s="142"/>
      <c r="I1" s="142"/>
    </row>
    <row r="2" spans="1:10" customFormat="1" ht="21.75" customHeight="1">
      <c r="A2" s="143" t="s">
        <v>108</v>
      </c>
      <c r="B2" s="143"/>
      <c r="C2" s="143"/>
      <c r="D2" s="143"/>
      <c r="E2" s="143"/>
      <c r="F2" s="143"/>
      <c r="G2" s="143"/>
      <c r="H2" s="143"/>
      <c r="I2" s="143"/>
    </row>
    <row r="3" spans="1:10" customFormat="1" ht="15" customHeight="1">
      <c r="B3" s="84" t="str">
        <f>"Project: "&amp;Cover!$H$18</f>
        <v>Project: Renovation Project</v>
      </c>
    </row>
    <row r="4" spans="1:10" customFormat="1" ht="15" customHeight="1">
      <c r="B4" s="85" t="str">
        <f>"Quote No: "&amp;Cover!$AK$3</f>
        <v>Quote No: 0000001</v>
      </c>
    </row>
    <row r="5" spans="1:10">
      <c r="B5" s="92" t="s">
        <v>91</v>
      </c>
      <c r="C5" s="37" t="s">
        <v>84</v>
      </c>
      <c r="D5" s="37" t="s">
        <v>85</v>
      </c>
      <c r="E5" s="37" t="s">
        <v>86</v>
      </c>
      <c r="F5" s="37" t="s">
        <v>105</v>
      </c>
      <c r="G5" s="37" t="s">
        <v>106</v>
      </c>
      <c r="H5" s="37" t="s">
        <v>89</v>
      </c>
      <c r="I5" s="91" t="s">
        <v>90</v>
      </c>
    </row>
    <row r="6" spans="1:10" customFormat="1" ht="20.100000000000001" customHeight="1">
      <c r="B6" s="144" t="str">
        <f>Breakdown!B11&amp;"."&amp;Breakdown!C11</f>
        <v>6.Item F</v>
      </c>
      <c r="C6" s="145"/>
      <c r="D6" s="145"/>
      <c r="E6" s="145"/>
      <c r="F6" s="145"/>
      <c r="G6" s="145"/>
      <c r="H6" s="145"/>
      <c r="I6" s="146"/>
      <c r="J6" s="20" t="s">
        <v>2</v>
      </c>
    </row>
    <row r="7" spans="1:10" customFormat="1" ht="20.100000000000001" customHeight="1">
      <c r="B7" s="74">
        <v>1</v>
      </c>
      <c r="C7" s="73" t="s">
        <v>113</v>
      </c>
      <c r="D7" s="78"/>
      <c r="E7" s="76">
        <v>1</v>
      </c>
      <c r="F7" s="77" t="s">
        <v>102</v>
      </c>
      <c r="G7" s="40">
        <v>6000</v>
      </c>
      <c r="H7" s="40">
        <f>IF(AND(E7="",G7=""),"",E7*G7)</f>
        <v>6000</v>
      </c>
      <c r="I7" s="78"/>
      <c r="J7" s="20" t="s">
        <v>2</v>
      </c>
    </row>
    <row r="8" spans="1:10" customFormat="1" ht="20.100000000000001" customHeight="1">
      <c r="B8" s="74"/>
      <c r="C8" s="73"/>
      <c r="D8" s="78"/>
      <c r="E8" s="76"/>
      <c r="F8" s="77"/>
      <c r="G8" s="40"/>
      <c r="H8" s="40" t="str">
        <f t="shared" ref="H8:H29" si="0">IF(AND(E8="",G8=""),"",E8*G8)</f>
        <v/>
      </c>
      <c r="I8" s="78"/>
      <c r="J8" s="20" t="s">
        <v>2</v>
      </c>
    </row>
    <row r="9" spans="1:10" customFormat="1" ht="20.100000000000001" customHeight="1">
      <c r="B9" s="74"/>
      <c r="C9" s="73"/>
      <c r="D9" s="78"/>
      <c r="E9" s="76"/>
      <c r="F9" s="77"/>
      <c r="G9" s="40"/>
      <c r="H9" s="40" t="str">
        <f t="shared" si="0"/>
        <v/>
      </c>
      <c r="I9" s="78"/>
      <c r="J9" s="20" t="s">
        <v>2</v>
      </c>
    </row>
    <row r="10" spans="1:10" customFormat="1" ht="20.100000000000001" customHeight="1">
      <c r="B10" s="24"/>
      <c r="C10" s="79"/>
      <c r="D10" s="80"/>
      <c r="E10" s="26"/>
      <c r="F10" s="27"/>
      <c r="G10" s="28"/>
      <c r="H10" s="40" t="str">
        <f t="shared" si="0"/>
        <v/>
      </c>
      <c r="I10" s="80"/>
      <c r="J10" s="20" t="s">
        <v>2</v>
      </c>
    </row>
    <row r="11" spans="1:10" customFormat="1" ht="20.100000000000001" customHeight="1">
      <c r="B11" s="24"/>
      <c r="C11" s="79"/>
      <c r="D11" s="80"/>
      <c r="E11" s="26"/>
      <c r="F11" s="27"/>
      <c r="G11" s="28"/>
      <c r="H11" s="40" t="str">
        <f t="shared" si="0"/>
        <v/>
      </c>
      <c r="I11" s="80"/>
      <c r="J11" s="20" t="s">
        <v>2</v>
      </c>
    </row>
    <row r="12" spans="1:10" customFormat="1" ht="20.100000000000001" customHeight="1">
      <c r="B12" s="24"/>
      <c r="C12" s="79"/>
      <c r="D12" s="80"/>
      <c r="E12" s="26"/>
      <c r="F12" s="27"/>
      <c r="G12" s="28"/>
      <c r="H12" s="40" t="str">
        <f t="shared" si="0"/>
        <v/>
      </c>
      <c r="I12" s="80"/>
      <c r="J12" s="20" t="s">
        <v>2</v>
      </c>
    </row>
    <row r="13" spans="1:10" customFormat="1" ht="20.100000000000001" customHeight="1">
      <c r="B13" s="24"/>
      <c r="C13" s="79"/>
      <c r="D13" s="80"/>
      <c r="E13" s="26"/>
      <c r="F13" s="27"/>
      <c r="G13" s="28"/>
      <c r="H13" s="40" t="str">
        <f t="shared" si="0"/>
        <v/>
      </c>
      <c r="I13" s="80"/>
      <c r="J13" s="20" t="s">
        <v>2</v>
      </c>
    </row>
    <row r="14" spans="1:10" customFormat="1" ht="20.100000000000001" customHeight="1">
      <c r="B14" s="24"/>
      <c r="C14" s="79"/>
      <c r="D14" s="80"/>
      <c r="E14" s="26"/>
      <c r="F14" s="27"/>
      <c r="G14" s="28"/>
      <c r="H14" s="40" t="str">
        <f t="shared" si="0"/>
        <v/>
      </c>
      <c r="I14" s="80"/>
      <c r="J14" s="20" t="s">
        <v>2</v>
      </c>
    </row>
    <row r="15" spans="1:10" customFormat="1" ht="20.100000000000001" customHeight="1">
      <c r="B15" s="24"/>
      <c r="C15" s="79"/>
      <c r="D15" s="80"/>
      <c r="E15" s="26"/>
      <c r="F15" s="27"/>
      <c r="G15" s="28"/>
      <c r="H15" s="40" t="str">
        <f t="shared" si="0"/>
        <v/>
      </c>
      <c r="I15" s="80"/>
      <c r="J15" s="20" t="s">
        <v>2</v>
      </c>
    </row>
    <row r="16" spans="1:10" customFormat="1" ht="20.100000000000001" customHeight="1">
      <c r="B16" s="24"/>
      <c r="C16" s="79"/>
      <c r="D16" s="80"/>
      <c r="E16" s="26"/>
      <c r="F16" s="27"/>
      <c r="G16" s="28"/>
      <c r="H16" s="40" t="str">
        <f t="shared" si="0"/>
        <v/>
      </c>
      <c r="I16" s="80"/>
      <c r="J16" s="20" t="s">
        <v>2</v>
      </c>
    </row>
    <row r="17" spans="2:10" customFormat="1" ht="20.100000000000001" customHeight="1">
      <c r="B17" s="24"/>
      <c r="C17" s="79"/>
      <c r="D17" s="80"/>
      <c r="E17" s="26"/>
      <c r="F17" s="27"/>
      <c r="G17" s="28"/>
      <c r="H17" s="40" t="str">
        <f t="shared" si="0"/>
        <v/>
      </c>
      <c r="I17" s="80"/>
      <c r="J17" s="20" t="s">
        <v>2</v>
      </c>
    </row>
    <row r="18" spans="2:10" customFormat="1" ht="20.100000000000001" customHeight="1">
      <c r="B18" s="24"/>
      <c r="C18" s="79"/>
      <c r="D18" s="80"/>
      <c r="E18" s="26"/>
      <c r="F18" s="27"/>
      <c r="G18" s="28"/>
      <c r="H18" s="40" t="str">
        <f t="shared" si="0"/>
        <v/>
      </c>
      <c r="I18" s="80"/>
      <c r="J18" s="20" t="s">
        <v>2</v>
      </c>
    </row>
    <row r="19" spans="2:10" customFormat="1" ht="20.100000000000001" customHeight="1">
      <c r="B19" s="24"/>
      <c r="C19" s="79"/>
      <c r="D19" s="80"/>
      <c r="E19" s="26"/>
      <c r="F19" s="27"/>
      <c r="G19" s="28"/>
      <c r="H19" s="40" t="str">
        <f t="shared" si="0"/>
        <v/>
      </c>
      <c r="I19" s="80"/>
      <c r="J19" s="20" t="s">
        <v>2</v>
      </c>
    </row>
    <row r="20" spans="2:10" customFormat="1" ht="20.100000000000001" customHeight="1">
      <c r="B20" s="24"/>
      <c r="C20" s="79"/>
      <c r="D20" s="80"/>
      <c r="E20" s="26"/>
      <c r="F20" s="27"/>
      <c r="G20" s="28"/>
      <c r="H20" s="40" t="str">
        <f t="shared" si="0"/>
        <v/>
      </c>
      <c r="I20" s="80"/>
      <c r="J20" s="20" t="s">
        <v>2</v>
      </c>
    </row>
    <row r="21" spans="2:10" customFormat="1" ht="20.100000000000001" customHeight="1">
      <c r="B21" s="24"/>
      <c r="C21" s="79"/>
      <c r="D21" s="80"/>
      <c r="E21" s="26"/>
      <c r="F21" s="27"/>
      <c r="G21" s="28"/>
      <c r="H21" s="40" t="str">
        <f t="shared" si="0"/>
        <v/>
      </c>
      <c r="I21" s="80"/>
      <c r="J21" s="20" t="s">
        <v>2</v>
      </c>
    </row>
    <row r="22" spans="2:10" customFormat="1" ht="20.100000000000001" customHeight="1">
      <c r="B22" s="24"/>
      <c r="C22" s="79"/>
      <c r="D22" s="80"/>
      <c r="E22" s="26"/>
      <c r="F22" s="27"/>
      <c r="G22" s="28"/>
      <c r="H22" s="40" t="str">
        <f t="shared" si="0"/>
        <v/>
      </c>
      <c r="I22" s="80"/>
      <c r="J22" s="20" t="s">
        <v>2</v>
      </c>
    </row>
    <row r="23" spans="2:10" customFormat="1" ht="20.100000000000001" customHeight="1">
      <c r="B23" s="24"/>
      <c r="C23" s="79"/>
      <c r="D23" s="80"/>
      <c r="E23" s="26"/>
      <c r="F23" s="27"/>
      <c r="G23" s="28"/>
      <c r="H23" s="40" t="str">
        <f t="shared" si="0"/>
        <v/>
      </c>
      <c r="I23" s="80"/>
      <c r="J23" s="20" t="s">
        <v>2</v>
      </c>
    </row>
    <row r="24" spans="2:10" customFormat="1" ht="20.100000000000001" customHeight="1">
      <c r="B24" s="24"/>
      <c r="C24" s="79"/>
      <c r="D24" s="80"/>
      <c r="E24" s="26"/>
      <c r="F24" s="27"/>
      <c r="G24" s="28"/>
      <c r="H24" s="40" t="str">
        <f t="shared" si="0"/>
        <v/>
      </c>
      <c r="I24" s="80"/>
      <c r="J24" s="20" t="s">
        <v>2</v>
      </c>
    </row>
    <row r="25" spans="2:10" customFormat="1" ht="20.100000000000001" customHeight="1">
      <c r="B25" s="24"/>
      <c r="C25" s="79"/>
      <c r="D25" s="80"/>
      <c r="E25" s="26"/>
      <c r="F25" s="27"/>
      <c r="G25" s="28"/>
      <c r="H25" s="40" t="str">
        <f t="shared" si="0"/>
        <v/>
      </c>
      <c r="I25" s="80"/>
      <c r="J25" s="20" t="s">
        <v>2</v>
      </c>
    </row>
    <row r="26" spans="2:10" customFormat="1" ht="20.100000000000001" customHeight="1">
      <c r="B26" s="24"/>
      <c r="C26" s="79"/>
      <c r="D26" s="80"/>
      <c r="E26" s="26"/>
      <c r="F26" s="27"/>
      <c r="G26" s="28"/>
      <c r="H26" s="40" t="str">
        <f t="shared" si="0"/>
        <v/>
      </c>
      <c r="I26" s="80"/>
      <c r="J26" s="20" t="s">
        <v>2</v>
      </c>
    </row>
    <row r="27" spans="2:10" customFormat="1" ht="20.100000000000001" customHeight="1">
      <c r="B27" s="24"/>
      <c r="C27" s="79"/>
      <c r="D27" s="80"/>
      <c r="E27" s="26"/>
      <c r="F27" s="27"/>
      <c r="G27" s="28"/>
      <c r="H27" s="40" t="str">
        <f t="shared" si="0"/>
        <v/>
      </c>
      <c r="I27" s="80"/>
      <c r="J27" s="20" t="s">
        <v>2</v>
      </c>
    </row>
    <row r="28" spans="2:10" customFormat="1" ht="20.100000000000001" customHeight="1">
      <c r="B28" s="24"/>
      <c r="C28" s="79"/>
      <c r="D28" s="80"/>
      <c r="E28" s="26"/>
      <c r="F28" s="27"/>
      <c r="G28" s="28"/>
      <c r="H28" s="40" t="str">
        <f t="shared" si="0"/>
        <v/>
      </c>
      <c r="I28" s="80"/>
      <c r="J28" s="20" t="s">
        <v>2</v>
      </c>
    </row>
    <row r="29" spans="2:10" customFormat="1" ht="20.100000000000001" customHeight="1">
      <c r="B29" s="24"/>
      <c r="C29" s="79"/>
      <c r="D29" s="80"/>
      <c r="E29" s="26"/>
      <c r="F29" s="27"/>
      <c r="G29" s="28"/>
      <c r="H29" s="40" t="str">
        <f t="shared" si="0"/>
        <v/>
      </c>
      <c r="I29" s="80"/>
      <c r="J29" s="20" t="s">
        <v>2</v>
      </c>
    </row>
    <row r="30" spans="2:10" customFormat="1" ht="20.100000000000001" customHeight="1">
      <c r="B30" s="24"/>
      <c r="C30" s="31" t="s">
        <v>107</v>
      </c>
      <c r="D30" s="25"/>
      <c r="E30" s="26"/>
      <c r="F30" s="27"/>
      <c r="G30" s="28"/>
      <c r="H30" s="28">
        <f>SUM(H7:H29)</f>
        <v>6000</v>
      </c>
      <c r="I30" s="25"/>
      <c r="J30" s="20" t="s">
        <v>2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Example</vt:lpstr>
      <vt:lpstr>Cover</vt:lpstr>
      <vt:lpstr>Breakdown</vt:lpstr>
      <vt:lpstr>Details1</vt:lpstr>
      <vt:lpstr>Details2</vt:lpstr>
      <vt:lpstr>Details3</vt:lpstr>
      <vt:lpstr>Details4</vt:lpstr>
      <vt:lpstr>Details5</vt:lpstr>
      <vt:lpstr>Details6</vt:lpstr>
      <vt:lpstr>Details7</vt:lpstr>
      <vt:lpstr>Details8</vt:lpstr>
      <vt:lpstr>Details9</vt:lpstr>
      <vt:lpstr>Details10</vt:lpstr>
      <vt:lpstr>Cover!Print_Area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2021-02-01T04:54:55Z</dcterms:created>
  <dcterms:modified xsi:type="dcterms:W3CDTF">2023-04-27T06:24:16Z</dcterms:modified>
</cp:coreProperties>
</file>