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codeName="ThisWorkbook"/>
  <xr:revisionPtr revIDLastSave="0" documentId="13_ncr:1_{0F7029D5-006E-4925-A232-100D1820C0F6}" xr6:coauthVersionLast="47" xr6:coauthVersionMax="47" xr10:uidLastSave="{00000000-0000-0000-0000-000000000000}"/>
  <bookViews>
    <workbookView xWindow="-120" yWindow="-120" windowWidth="29040" windowHeight="15720" firstSheet="3" activeTab="12" xr2:uid="{00000000-000D-0000-FFFF-FFFF00000000}"/>
  </bookViews>
  <sheets>
    <sheet name="Example" sheetId="10" r:id="rId1"/>
    <sheet name="Cover" sheetId="2" r:id="rId2"/>
    <sheet name="Breakdown" sheetId="8" r:id="rId3"/>
    <sheet name="Details1" sheetId="9" r:id="rId4"/>
    <sheet name="Details2" sheetId="11" r:id="rId5"/>
    <sheet name="Details3" sheetId="12" r:id="rId6"/>
    <sheet name="Details4" sheetId="13" r:id="rId7"/>
    <sheet name="Details5" sheetId="14" r:id="rId8"/>
    <sheet name="Details6" sheetId="15" r:id="rId9"/>
    <sheet name="Details7" sheetId="16" r:id="rId10"/>
    <sheet name="Details8" sheetId="17" r:id="rId11"/>
    <sheet name="Details9" sheetId="18" r:id="rId12"/>
    <sheet name="Details10" sheetId="19" r:id="rId13"/>
  </sheets>
  <definedNames>
    <definedName name="_xlnm.Print_Area" localSheetId="2">Breakdown!$A$1:$J$30</definedName>
    <definedName name="_xlnm.Print_Area" localSheetId="1">Cover!$A$1:$AP$27</definedName>
    <definedName name="_xlnm.Print_Area" localSheetId="3">Details1!$A$1:$J$30</definedName>
    <definedName name="_xlnm.Print_Area" localSheetId="12">Details10!$A$1:$J$30</definedName>
    <definedName name="_xlnm.Print_Area" localSheetId="4">Details2!$A$1:$J$30</definedName>
    <definedName name="_xlnm.Print_Area" localSheetId="5">Details3!$A$1:$J$30</definedName>
    <definedName name="_xlnm.Print_Area" localSheetId="6">Details4!$A$1:$J$30</definedName>
    <definedName name="_xlnm.Print_Area" localSheetId="7">Details5!$A$1:$J$30</definedName>
    <definedName name="_xlnm.Print_Area" localSheetId="8">Details6!$A$1:$J$30</definedName>
    <definedName name="_xlnm.Print_Area" localSheetId="9">Details7!$A$1:$J$30</definedName>
    <definedName name="_xlnm.Print_Area" localSheetId="10">Details8!$A$1:$J$30</definedName>
    <definedName name="_xlnm.Print_Area" localSheetId="11">Details9!$A$1:$J$30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9" l="1"/>
  <c r="B3" i="19"/>
  <c r="B4" i="18"/>
  <c r="B3" i="18"/>
  <c r="B4" i="17"/>
  <c r="B3" i="17"/>
  <c r="B4" i="16"/>
  <c r="B3" i="16"/>
  <c r="B4" i="15"/>
  <c r="B3" i="15"/>
  <c r="B4" i="14"/>
  <c r="B3" i="14"/>
  <c r="B4" i="13"/>
  <c r="B3" i="13"/>
  <c r="B4" i="12"/>
  <c r="B3" i="12"/>
  <c r="B4" i="11"/>
  <c r="B3" i="11"/>
  <c r="B4" i="9"/>
  <c r="B3" i="9"/>
  <c r="B4" i="8"/>
  <c r="B3" i="8"/>
  <c r="B6" i="19" l="1"/>
  <c r="B6" i="18"/>
  <c r="B6" i="17"/>
  <c r="B6" i="16"/>
  <c r="B6" i="15"/>
  <c r="B6" i="14"/>
  <c r="B6" i="13" l="1"/>
  <c r="B6" i="12"/>
  <c r="B6" i="11"/>
  <c r="B6" i="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S9" i="19"/>
  <c r="T9" i="19" s="1"/>
  <c r="R9" i="19"/>
  <c r="S8" i="19"/>
  <c r="T8" i="19" s="1"/>
  <c r="R8" i="19"/>
  <c r="R7" i="19"/>
  <c r="R29" i="18"/>
  <c r="R28" i="18"/>
  <c r="R27" i="18"/>
  <c r="R26" i="18"/>
  <c r="R25" i="18"/>
  <c r="R24" i="18"/>
  <c r="R23" i="18"/>
  <c r="R22" i="18"/>
  <c r="R21" i="18"/>
  <c r="R20" i="18"/>
  <c r="R19" i="18"/>
  <c r="R18" i="18"/>
  <c r="R17" i="18"/>
  <c r="R16" i="18"/>
  <c r="R15" i="18"/>
  <c r="R14" i="18"/>
  <c r="R13" i="18"/>
  <c r="R12" i="18"/>
  <c r="R11" i="18"/>
  <c r="R10" i="18"/>
  <c r="S9" i="18"/>
  <c r="T9" i="18" s="1"/>
  <c r="R9" i="18"/>
  <c r="S8" i="18"/>
  <c r="T8" i="18" s="1"/>
  <c r="R8" i="18"/>
  <c r="R7" i="18"/>
  <c r="R29" i="17"/>
  <c r="R28" i="17"/>
  <c r="R27" i="17"/>
  <c r="R26" i="17"/>
  <c r="R25" i="17"/>
  <c r="R24" i="17"/>
  <c r="R23" i="17"/>
  <c r="R22" i="17"/>
  <c r="R21" i="17"/>
  <c r="R20" i="17"/>
  <c r="R19" i="17"/>
  <c r="R18" i="17"/>
  <c r="R17" i="17"/>
  <c r="R16" i="17"/>
  <c r="R15" i="17"/>
  <c r="R14" i="17"/>
  <c r="R13" i="17"/>
  <c r="R12" i="17"/>
  <c r="R11" i="17"/>
  <c r="R10" i="17"/>
  <c r="S9" i="17"/>
  <c r="T9" i="17" s="1"/>
  <c r="R9" i="17"/>
  <c r="S8" i="17"/>
  <c r="T8" i="17" s="1"/>
  <c r="R8" i="17"/>
  <c r="R7" i="17"/>
  <c r="R29" i="16"/>
  <c r="R28" i="16"/>
  <c r="R27" i="16"/>
  <c r="R26" i="16"/>
  <c r="R25" i="16"/>
  <c r="R24" i="16"/>
  <c r="R23" i="16"/>
  <c r="R22" i="16"/>
  <c r="R21" i="16"/>
  <c r="R20" i="16"/>
  <c r="R19" i="16"/>
  <c r="R18" i="16"/>
  <c r="R17" i="16"/>
  <c r="R16" i="16"/>
  <c r="R15" i="16"/>
  <c r="R14" i="16"/>
  <c r="R13" i="16"/>
  <c r="R12" i="16"/>
  <c r="R11" i="16"/>
  <c r="R10" i="16"/>
  <c r="R9" i="16"/>
  <c r="R8" i="16"/>
  <c r="R7" i="16"/>
  <c r="R29" i="15"/>
  <c r="R28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R13" i="15"/>
  <c r="R12" i="15"/>
  <c r="R11" i="15"/>
  <c r="R10" i="15"/>
  <c r="R9" i="15"/>
  <c r="R8" i="15"/>
  <c r="R7" i="15"/>
  <c r="R29" i="14"/>
  <c r="R28" i="14"/>
  <c r="R27" i="14"/>
  <c r="R26" i="14"/>
  <c r="R25" i="14"/>
  <c r="R24" i="14"/>
  <c r="S23" i="14"/>
  <c r="T23" i="14" s="1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29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R11" i="13"/>
  <c r="R10" i="13"/>
  <c r="R9" i="13"/>
  <c r="R8" i="13"/>
  <c r="R7" i="13"/>
  <c r="H29" i="19"/>
  <c r="S29" i="19" s="1"/>
  <c r="T29" i="19" s="1"/>
  <c r="H28" i="19"/>
  <c r="S28" i="19" s="1"/>
  <c r="T28" i="19" s="1"/>
  <c r="H27" i="19"/>
  <c r="S27" i="19" s="1"/>
  <c r="T27" i="19" s="1"/>
  <c r="H26" i="19"/>
  <c r="S26" i="19" s="1"/>
  <c r="T26" i="19" s="1"/>
  <c r="H25" i="19"/>
  <c r="S25" i="19" s="1"/>
  <c r="T25" i="19" s="1"/>
  <c r="H24" i="19"/>
  <c r="S24" i="19" s="1"/>
  <c r="T24" i="19" s="1"/>
  <c r="H23" i="19"/>
  <c r="S23" i="19" s="1"/>
  <c r="T23" i="19" s="1"/>
  <c r="H22" i="19"/>
  <c r="S22" i="19" s="1"/>
  <c r="T22" i="19" s="1"/>
  <c r="H21" i="19"/>
  <c r="S21" i="19" s="1"/>
  <c r="T21" i="19" s="1"/>
  <c r="H20" i="19"/>
  <c r="S20" i="19" s="1"/>
  <c r="T20" i="19" s="1"/>
  <c r="H19" i="19"/>
  <c r="S19" i="19" s="1"/>
  <c r="T19" i="19" s="1"/>
  <c r="H18" i="19"/>
  <c r="S18" i="19" s="1"/>
  <c r="T18" i="19" s="1"/>
  <c r="H17" i="19"/>
  <c r="S17" i="19" s="1"/>
  <c r="T17" i="19" s="1"/>
  <c r="H16" i="19"/>
  <c r="S16" i="19" s="1"/>
  <c r="T16" i="19" s="1"/>
  <c r="H15" i="19"/>
  <c r="S15" i="19" s="1"/>
  <c r="T15" i="19" s="1"/>
  <c r="H14" i="19"/>
  <c r="S14" i="19" s="1"/>
  <c r="T14" i="19" s="1"/>
  <c r="H13" i="19"/>
  <c r="S13" i="19" s="1"/>
  <c r="T13" i="19" s="1"/>
  <c r="H12" i="19"/>
  <c r="S12" i="19" s="1"/>
  <c r="T12" i="19" s="1"/>
  <c r="H11" i="19"/>
  <c r="S11" i="19" s="1"/>
  <c r="T11" i="19" s="1"/>
  <c r="H10" i="19"/>
  <c r="S10" i="19" s="1"/>
  <c r="T10" i="19" s="1"/>
  <c r="H7" i="19"/>
  <c r="B1" i="19"/>
  <c r="H29" i="18"/>
  <c r="S29" i="18" s="1"/>
  <c r="T29" i="18" s="1"/>
  <c r="H28" i="18"/>
  <c r="S28" i="18" s="1"/>
  <c r="T28" i="18" s="1"/>
  <c r="H27" i="18"/>
  <c r="S27" i="18" s="1"/>
  <c r="T27" i="18" s="1"/>
  <c r="H26" i="18"/>
  <c r="S26" i="18" s="1"/>
  <c r="T26" i="18" s="1"/>
  <c r="H25" i="18"/>
  <c r="S25" i="18" s="1"/>
  <c r="T25" i="18" s="1"/>
  <c r="H24" i="18"/>
  <c r="S24" i="18" s="1"/>
  <c r="T24" i="18" s="1"/>
  <c r="H23" i="18"/>
  <c r="S23" i="18" s="1"/>
  <c r="T23" i="18" s="1"/>
  <c r="H22" i="18"/>
  <c r="S22" i="18" s="1"/>
  <c r="T22" i="18" s="1"/>
  <c r="H21" i="18"/>
  <c r="S21" i="18" s="1"/>
  <c r="T21" i="18" s="1"/>
  <c r="H20" i="18"/>
  <c r="S20" i="18" s="1"/>
  <c r="T20" i="18" s="1"/>
  <c r="H19" i="18"/>
  <c r="S19" i="18" s="1"/>
  <c r="T19" i="18" s="1"/>
  <c r="H18" i="18"/>
  <c r="S18" i="18" s="1"/>
  <c r="T18" i="18" s="1"/>
  <c r="H17" i="18"/>
  <c r="S17" i="18" s="1"/>
  <c r="T17" i="18" s="1"/>
  <c r="H16" i="18"/>
  <c r="S16" i="18" s="1"/>
  <c r="T16" i="18" s="1"/>
  <c r="H15" i="18"/>
  <c r="S15" i="18" s="1"/>
  <c r="T15" i="18" s="1"/>
  <c r="H14" i="18"/>
  <c r="S14" i="18" s="1"/>
  <c r="T14" i="18" s="1"/>
  <c r="H13" i="18"/>
  <c r="S13" i="18" s="1"/>
  <c r="T13" i="18" s="1"/>
  <c r="H12" i="18"/>
  <c r="S12" i="18" s="1"/>
  <c r="T12" i="18" s="1"/>
  <c r="H11" i="18"/>
  <c r="S11" i="18" s="1"/>
  <c r="T11" i="18" s="1"/>
  <c r="H10" i="18"/>
  <c r="S10" i="18" s="1"/>
  <c r="T10" i="18" s="1"/>
  <c r="H7" i="18"/>
  <c r="B1" i="18"/>
  <c r="H29" i="17"/>
  <c r="S29" i="17" s="1"/>
  <c r="T29" i="17" s="1"/>
  <c r="H28" i="17"/>
  <c r="S28" i="17" s="1"/>
  <c r="T28" i="17" s="1"/>
  <c r="H27" i="17"/>
  <c r="S27" i="17" s="1"/>
  <c r="T27" i="17" s="1"/>
  <c r="H26" i="17"/>
  <c r="S26" i="17" s="1"/>
  <c r="T26" i="17" s="1"/>
  <c r="H25" i="17"/>
  <c r="S25" i="17" s="1"/>
  <c r="T25" i="17" s="1"/>
  <c r="H24" i="17"/>
  <c r="S24" i="17" s="1"/>
  <c r="T24" i="17" s="1"/>
  <c r="H23" i="17"/>
  <c r="S23" i="17" s="1"/>
  <c r="T23" i="17" s="1"/>
  <c r="H22" i="17"/>
  <c r="S22" i="17" s="1"/>
  <c r="T22" i="17" s="1"/>
  <c r="H21" i="17"/>
  <c r="S21" i="17" s="1"/>
  <c r="T21" i="17" s="1"/>
  <c r="H20" i="17"/>
  <c r="S20" i="17" s="1"/>
  <c r="T20" i="17" s="1"/>
  <c r="H19" i="17"/>
  <c r="S19" i="17" s="1"/>
  <c r="T19" i="17" s="1"/>
  <c r="H18" i="17"/>
  <c r="S18" i="17" s="1"/>
  <c r="T18" i="17" s="1"/>
  <c r="H17" i="17"/>
  <c r="S17" i="17" s="1"/>
  <c r="T17" i="17" s="1"/>
  <c r="H16" i="17"/>
  <c r="S16" i="17" s="1"/>
  <c r="T16" i="17" s="1"/>
  <c r="H15" i="17"/>
  <c r="S15" i="17" s="1"/>
  <c r="T15" i="17" s="1"/>
  <c r="H14" i="17"/>
  <c r="S14" i="17" s="1"/>
  <c r="T14" i="17" s="1"/>
  <c r="H13" i="17"/>
  <c r="S13" i="17" s="1"/>
  <c r="T13" i="17" s="1"/>
  <c r="H12" i="17"/>
  <c r="H11" i="17"/>
  <c r="S11" i="17" s="1"/>
  <c r="T11" i="17" s="1"/>
  <c r="H10" i="17"/>
  <c r="S10" i="17" s="1"/>
  <c r="T10" i="17" s="1"/>
  <c r="H7" i="17"/>
  <c r="B1" i="17"/>
  <c r="H29" i="16"/>
  <c r="S29" i="16" s="1"/>
  <c r="T29" i="16" s="1"/>
  <c r="H28" i="16"/>
  <c r="S28" i="16" s="1"/>
  <c r="T28" i="16" s="1"/>
  <c r="H27" i="16"/>
  <c r="S27" i="16" s="1"/>
  <c r="T27" i="16" s="1"/>
  <c r="H26" i="16"/>
  <c r="S26" i="16" s="1"/>
  <c r="T26" i="16" s="1"/>
  <c r="H25" i="16"/>
  <c r="S25" i="16" s="1"/>
  <c r="T25" i="16" s="1"/>
  <c r="H24" i="16"/>
  <c r="S24" i="16" s="1"/>
  <c r="T24" i="16" s="1"/>
  <c r="H23" i="16"/>
  <c r="S23" i="16" s="1"/>
  <c r="T23" i="16" s="1"/>
  <c r="H22" i="16"/>
  <c r="S22" i="16" s="1"/>
  <c r="T22" i="16" s="1"/>
  <c r="H21" i="16"/>
  <c r="S21" i="16" s="1"/>
  <c r="T21" i="16" s="1"/>
  <c r="H20" i="16"/>
  <c r="S20" i="16" s="1"/>
  <c r="T20" i="16" s="1"/>
  <c r="H19" i="16"/>
  <c r="S19" i="16" s="1"/>
  <c r="T19" i="16" s="1"/>
  <c r="H18" i="16"/>
  <c r="S18" i="16" s="1"/>
  <c r="T18" i="16" s="1"/>
  <c r="H17" i="16"/>
  <c r="S17" i="16" s="1"/>
  <c r="T17" i="16" s="1"/>
  <c r="H16" i="16"/>
  <c r="S16" i="16" s="1"/>
  <c r="T16" i="16" s="1"/>
  <c r="H15" i="16"/>
  <c r="S15" i="16" s="1"/>
  <c r="T15" i="16" s="1"/>
  <c r="H14" i="16"/>
  <c r="S14" i="16" s="1"/>
  <c r="T14" i="16" s="1"/>
  <c r="H13" i="16"/>
  <c r="S13" i="16" s="1"/>
  <c r="T13" i="16" s="1"/>
  <c r="H12" i="16"/>
  <c r="S12" i="16" s="1"/>
  <c r="T12" i="16" s="1"/>
  <c r="H11" i="16"/>
  <c r="S11" i="16" s="1"/>
  <c r="T11" i="16" s="1"/>
  <c r="H10" i="16"/>
  <c r="S10" i="16" s="1"/>
  <c r="T10" i="16" s="1"/>
  <c r="H9" i="16"/>
  <c r="S9" i="16" s="1"/>
  <c r="T9" i="16" s="1"/>
  <c r="H8" i="16"/>
  <c r="S8" i="16" s="1"/>
  <c r="T8" i="16" s="1"/>
  <c r="H7" i="16"/>
  <c r="B1" i="16"/>
  <c r="H29" i="15"/>
  <c r="S29" i="15" s="1"/>
  <c r="T29" i="15" s="1"/>
  <c r="H28" i="15"/>
  <c r="S28" i="15" s="1"/>
  <c r="T28" i="15" s="1"/>
  <c r="H27" i="15"/>
  <c r="S27" i="15" s="1"/>
  <c r="T27" i="15" s="1"/>
  <c r="H26" i="15"/>
  <c r="S26" i="15" s="1"/>
  <c r="T26" i="15" s="1"/>
  <c r="H25" i="15"/>
  <c r="S25" i="15" s="1"/>
  <c r="T25" i="15" s="1"/>
  <c r="H24" i="15"/>
  <c r="S24" i="15" s="1"/>
  <c r="T24" i="15" s="1"/>
  <c r="H23" i="15"/>
  <c r="S23" i="15" s="1"/>
  <c r="T23" i="15" s="1"/>
  <c r="H22" i="15"/>
  <c r="S22" i="15" s="1"/>
  <c r="T22" i="15" s="1"/>
  <c r="H21" i="15"/>
  <c r="S21" i="15" s="1"/>
  <c r="T21" i="15" s="1"/>
  <c r="H20" i="15"/>
  <c r="S20" i="15" s="1"/>
  <c r="T20" i="15" s="1"/>
  <c r="H19" i="15"/>
  <c r="S19" i="15" s="1"/>
  <c r="T19" i="15" s="1"/>
  <c r="H18" i="15"/>
  <c r="S18" i="15" s="1"/>
  <c r="T18" i="15" s="1"/>
  <c r="H17" i="15"/>
  <c r="S17" i="15" s="1"/>
  <c r="T17" i="15" s="1"/>
  <c r="H16" i="15"/>
  <c r="S16" i="15" s="1"/>
  <c r="T16" i="15" s="1"/>
  <c r="H15" i="15"/>
  <c r="S15" i="15" s="1"/>
  <c r="T15" i="15" s="1"/>
  <c r="H14" i="15"/>
  <c r="S14" i="15" s="1"/>
  <c r="T14" i="15" s="1"/>
  <c r="H13" i="15"/>
  <c r="S13" i="15" s="1"/>
  <c r="T13" i="15" s="1"/>
  <c r="H12" i="15"/>
  <c r="S12" i="15" s="1"/>
  <c r="T12" i="15" s="1"/>
  <c r="H11" i="15"/>
  <c r="S11" i="15" s="1"/>
  <c r="T11" i="15" s="1"/>
  <c r="H10" i="15"/>
  <c r="S10" i="15" s="1"/>
  <c r="T10" i="15" s="1"/>
  <c r="H9" i="15"/>
  <c r="S9" i="15" s="1"/>
  <c r="T9" i="15" s="1"/>
  <c r="H8" i="15"/>
  <c r="S8" i="15" s="1"/>
  <c r="T8" i="15" s="1"/>
  <c r="H7" i="15"/>
  <c r="B1" i="15"/>
  <c r="H29" i="14"/>
  <c r="S29" i="14" s="1"/>
  <c r="T29" i="14" s="1"/>
  <c r="H28" i="14"/>
  <c r="S28" i="14" s="1"/>
  <c r="T28" i="14" s="1"/>
  <c r="H27" i="14"/>
  <c r="S27" i="14" s="1"/>
  <c r="T27" i="14" s="1"/>
  <c r="H26" i="14"/>
  <c r="S26" i="14" s="1"/>
  <c r="T26" i="14" s="1"/>
  <c r="H25" i="14"/>
  <c r="S25" i="14" s="1"/>
  <c r="T25" i="14" s="1"/>
  <c r="H24" i="14"/>
  <c r="S24" i="14" s="1"/>
  <c r="T24" i="14" s="1"/>
  <c r="H23" i="14"/>
  <c r="H22" i="14"/>
  <c r="S22" i="14" s="1"/>
  <c r="T22" i="14" s="1"/>
  <c r="H21" i="14"/>
  <c r="S21" i="14" s="1"/>
  <c r="T21" i="14" s="1"/>
  <c r="H20" i="14"/>
  <c r="S20" i="14" s="1"/>
  <c r="T20" i="14" s="1"/>
  <c r="H19" i="14"/>
  <c r="S19" i="14" s="1"/>
  <c r="T19" i="14" s="1"/>
  <c r="H18" i="14"/>
  <c r="S18" i="14" s="1"/>
  <c r="T18" i="14" s="1"/>
  <c r="H17" i="14"/>
  <c r="S17" i="14" s="1"/>
  <c r="T17" i="14" s="1"/>
  <c r="H16" i="14"/>
  <c r="S16" i="14" s="1"/>
  <c r="T16" i="14" s="1"/>
  <c r="H15" i="14"/>
  <c r="S15" i="14" s="1"/>
  <c r="T15" i="14" s="1"/>
  <c r="H14" i="14"/>
  <c r="S14" i="14" s="1"/>
  <c r="T14" i="14" s="1"/>
  <c r="H13" i="14"/>
  <c r="S13" i="14" s="1"/>
  <c r="T13" i="14" s="1"/>
  <c r="H12" i="14"/>
  <c r="S12" i="14" s="1"/>
  <c r="T12" i="14" s="1"/>
  <c r="H11" i="14"/>
  <c r="S11" i="14" s="1"/>
  <c r="T11" i="14" s="1"/>
  <c r="H10" i="14"/>
  <c r="S10" i="14" s="1"/>
  <c r="T10" i="14" s="1"/>
  <c r="H9" i="14"/>
  <c r="S9" i="14" s="1"/>
  <c r="T9" i="14" s="1"/>
  <c r="H8" i="14"/>
  <c r="S8" i="14" s="1"/>
  <c r="T8" i="14" s="1"/>
  <c r="H7" i="14"/>
  <c r="B1" i="14"/>
  <c r="H29" i="13"/>
  <c r="S29" i="13" s="1"/>
  <c r="T29" i="13" s="1"/>
  <c r="H28" i="13"/>
  <c r="S28" i="13" s="1"/>
  <c r="T28" i="13" s="1"/>
  <c r="H27" i="13"/>
  <c r="S27" i="13" s="1"/>
  <c r="T27" i="13" s="1"/>
  <c r="H26" i="13"/>
  <c r="S26" i="13" s="1"/>
  <c r="T26" i="13" s="1"/>
  <c r="H25" i="13"/>
  <c r="S25" i="13" s="1"/>
  <c r="T25" i="13" s="1"/>
  <c r="H24" i="13"/>
  <c r="S24" i="13" s="1"/>
  <c r="T24" i="13" s="1"/>
  <c r="H23" i="13"/>
  <c r="S23" i="13" s="1"/>
  <c r="T23" i="13" s="1"/>
  <c r="H22" i="13"/>
  <c r="S22" i="13" s="1"/>
  <c r="T22" i="13" s="1"/>
  <c r="H21" i="13"/>
  <c r="H20" i="13"/>
  <c r="S20" i="13" s="1"/>
  <c r="T20" i="13" s="1"/>
  <c r="H19" i="13"/>
  <c r="S19" i="13" s="1"/>
  <c r="T19" i="13" s="1"/>
  <c r="H18" i="13"/>
  <c r="S18" i="13" s="1"/>
  <c r="T18" i="13" s="1"/>
  <c r="H17" i="13"/>
  <c r="S17" i="13" s="1"/>
  <c r="T17" i="13" s="1"/>
  <c r="H16" i="13"/>
  <c r="S16" i="13" s="1"/>
  <c r="T16" i="13" s="1"/>
  <c r="H15" i="13"/>
  <c r="S15" i="13" s="1"/>
  <c r="T15" i="13" s="1"/>
  <c r="H14" i="13"/>
  <c r="S14" i="13" s="1"/>
  <c r="T14" i="13" s="1"/>
  <c r="H13" i="13"/>
  <c r="S13" i="13" s="1"/>
  <c r="T13" i="13" s="1"/>
  <c r="H12" i="13"/>
  <c r="S12" i="13" s="1"/>
  <c r="T12" i="13" s="1"/>
  <c r="H11" i="13"/>
  <c r="S11" i="13" s="1"/>
  <c r="T11" i="13" s="1"/>
  <c r="H10" i="13"/>
  <c r="S10" i="13" s="1"/>
  <c r="T10" i="13" s="1"/>
  <c r="H9" i="13"/>
  <c r="S9" i="13" s="1"/>
  <c r="T9" i="13" s="1"/>
  <c r="H8" i="13"/>
  <c r="S8" i="13" s="1"/>
  <c r="T8" i="13" s="1"/>
  <c r="H7" i="13"/>
  <c r="B1" i="13"/>
  <c r="H30" i="13" l="1"/>
  <c r="H9" i="8" s="1"/>
  <c r="E9" i="8" s="1"/>
  <c r="H30" i="14"/>
  <c r="H10" i="8" s="1"/>
  <c r="R30" i="15"/>
  <c r="R30" i="18"/>
  <c r="R30" i="13"/>
  <c r="R30" i="19"/>
  <c r="H30" i="19"/>
  <c r="H15" i="8" s="1"/>
  <c r="H30" i="18"/>
  <c r="H14" i="8" s="1"/>
  <c r="R30" i="17"/>
  <c r="H30" i="17"/>
  <c r="H13" i="8" s="1"/>
  <c r="S12" i="17"/>
  <c r="T12" i="17" s="1"/>
  <c r="R30" i="16"/>
  <c r="H30" i="16"/>
  <c r="H12" i="8" s="1"/>
  <c r="S30" i="16"/>
  <c r="T30" i="16" s="1"/>
  <c r="H30" i="15"/>
  <c r="H11" i="8" s="1"/>
  <c r="N9" i="8"/>
  <c r="R30" i="14"/>
  <c r="S30" i="13"/>
  <c r="T30" i="13" s="1"/>
  <c r="S21" i="13"/>
  <c r="T21" i="13" s="1"/>
  <c r="S7" i="19"/>
  <c r="T7" i="19" s="1"/>
  <c r="S7" i="18"/>
  <c r="T7" i="18" s="1"/>
  <c r="S7" i="17"/>
  <c r="T7" i="17" s="1"/>
  <c r="S7" i="16"/>
  <c r="T7" i="16" s="1"/>
  <c r="S7" i="15"/>
  <c r="T7" i="15" s="1"/>
  <c r="S7" i="14"/>
  <c r="T7" i="14" s="1"/>
  <c r="S7" i="13"/>
  <c r="T7" i="13" s="1"/>
  <c r="S30" i="17" l="1"/>
  <c r="T30" i="17" s="1"/>
  <c r="S30" i="15"/>
  <c r="T30" i="15" s="1"/>
  <c r="E12" i="8"/>
  <c r="E15" i="8"/>
  <c r="E13" i="8"/>
  <c r="N11" i="8"/>
  <c r="O11" i="8" s="1"/>
  <c r="P11" i="8" s="1"/>
  <c r="E11" i="8"/>
  <c r="E14" i="8"/>
  <c r="E10" i="8"/>
  <c r="N15" i="8"/>
  <c r="O15" i="8" s="1"/>
  <c r="P15" i="8" s="1"/>
  <c r="S30" i="19"/>
  <c r="T30" i="19" s="1"/>
  <c r="S30" i="18"/>
  <c r="T30" i="18" s="1"/>
  <c r="N14" i="8"/>
  <c r="O14" i="8" s="1"/>
  <c r="P14" i="8" s="1"/>
  <c r="N13" i="8"/>
  <c r="O13" i="8" s="1"/>
  <c r="P13" i="8" s="1"/>
  <c r="N12" i="8"/>
  <c r="O12" i="8" s="1"/>
  <c r="P12" i="8" s="1"/>
  <c r="S30" i="14"/>
  <c r="T30" i="14" s="1"/>
  <c r="N10" i="8"/>
  <c r="O10" i="8" s="1"/>
  <c r="P10" i="8" s="1"/>
  <c r="S7" i="9" l="1"/>
  <c r="H9" i="12" l="1"/>
  <c r="H8" i="12"/>
  <c r="H7" i="12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S9" i="12" s="1"/>
  <c r="T9" i="12" s="1"/>
  <c r="S8" i="12"/>
  <c r="T8" i="12" s="1"/>
  <c r="R8" i="12"/>
  <c r="R7" i="12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7" i="12" l="1"/>
  <c r="T7" i="12" s="1"/>
  <c r="R30" i="12"/>
  <c r="R30" i="11"/>
  <c r="S30" i="9"/>
  <c r="H7" i="11"/>
  <c r="S7" i="11" s="1"/>
  <c r="T7" i="11" s="1"/>
  <c r="H29" i="12"/>
  <c r="S29" i="12" s="1"/>
  <c r="T29" i="12" s="1"/>
  <c r="H28" i="12"/>
  <c r="S28" i="12" s="1"/>
  <c r="T28" i="12" s="1"/>
  <c r="H27" i="12"/>
  <c r="S27" i="12" s="1"/>
  <c r="T27" i="12" s="1"/>
  <c r="H26" i="12"/>
  <c r="S26" i="12" s="1"/>
  <c r="T26" i="12" s="1"/>
  <c r="H25" i="12"/>
  <c r="S25" i="12" s="1"/>
  <c r="T25" i="12" s="1"/>
  <c r="H24" i="12"/>
  <c r="S24" i="12" s="1"/>
  <c r="T24" i="12" s="1"/>
  <c r="H23" i="12"/>
  <c r="S23" i="12" s="1"/>
  <c r="T23" i="12" s="1"/>
  <c r="H22" i="12"/>
  <c r="S22" i="12" s="1"/>
  <c r="T22" i="12" s="1"/>
  <c r="H21" i="12"/>
  <c r="S21" i="12" s="1"/>
  <c r="T21" i="12" s="1"/>
  <c r="H20" i="12"/>
  <c r="S20" i="12" s="1"/>
  <c r="T20" i="12" s="1"/>
  <c r="H19" i="12"/>
  <c r="S19" i="12" s="1"/>
  <c r="T19" i="12" s="1"/>
  <c r="H18" i="12"/>
  <c r="S18" i="12" s="1"/>
  <c r="T18" i="12" s="1"/>
  <c r="H17" i="12"/>
  <c r="S17" i="12" s="1"/>
  <c r="T17" i="12" s="1"/>
  <c r="H16" i="12"/>
  <c r="S16" i="12" s="1"/>
  <c r="T16" i="12" s="1"/>
  <c r="H15" i="12"/>
  <c r="S15" i="12" s="1"/>
  <c r="T15" i="12" s="1"/>
  <c r="H14" i="12"/>
  <c r="S14" i="12" s="1"/>
  <c r="T14" i="12" s="1"/>
  <c r="H13" i="12"/>
  <c r="S13" i="12" s="1"/>
  <c r="T13" i="12" s="1"/>
  <c r="H12" i="12"/>
  <c r="S12" i="12" s="1"/>
  <c r="T12" i="12" s="1"/>
  <c r="H11" i="12"/>
  <c r="S11" i="12" s="1"/>
  <c r="T11" i="12" s="1"/>
  <c r="H10" i="12"/>
  <c r="S10" i="12" s="1"/>
  <c r="T10" i="12" s="1"/>
  <c r="B1" i="12"/>
  <c r="H29" i="11"/>
  <c r="S29" i="11" s="1"/>
  <c r="T29" i="11" s="1"/>
  <c r="H28" i="11"/>
  <c r="S28" i="11" s="1"/>
  <c r="T28" i="11" s="1"/>
  <c r="H27" i="11"/>
  <c r="S27" i="11" s="1"/>
  <c r="T27" i="11" s="1"/>
  <c r="H26" i="11"/>
  <c r="S26" i="11" s="1"/>
  <c r="T26" i="11" s="1"/>
  <c r="H25" i="11"/>
  <c r="S25" i="11" s="1"/>
  <c r="T25" i="11" s="1"/>
  <c r="H24" i="11"/>
  <c r="S24" i="11" s="1"/>
  <c r="T24" i="11" s="1"/>
  <c r="H23" i="11"/>
  <c r="S23" i="11" s="1"/>
  <c r="T23" i="11" s="1"/>
  <c r="H22" i="11"/>
  <c r="S22" i="11" s="1"/>
  <c r="T22" i="11" s="1"/>
  <c r="H21" i="11"/>
  <c r="S21" i="11" s="1"/>
  <c r="T21" i="11" s="1"/>
  <c r="H20" i="11"/>
  <c r="S20" i="11" s="1"/>
  <c r="T20" i="11" s="1"/>
  <c r="H19" i="11"/>
  <c r="S19" i="11" s="1"/>
  <c r="T19" i="11" s="1"/>
  <c r="H18" i="11"/>
  <c r="S18" i="11" s="1"/>
  <c r="T18" i="11" s="1"/>
  <c r="H17" i="11"/>
  <c r="S17" i="11" s="1"/>
  <c r="T17" i="11" s="1"/>
  <c r="H16" i="11"/>
  <c r="S16" i="11" s="1"/>
  <c r="T16" i="11" s="1"/>
  <c r="H15" i="11"/>
  <c r="S15" i="11" s="1"/>
  <c r="T15" i="11" s="1"/>
  <c r="H14" i="11"/>
  <c r="S14" i="11" s="1"/>
  <c r="T14" i="11" s="1"/>
  <c r="H13" i="11"/>
  <c r="S13" i="11" s="1"/>
  <c r="T13" i="11" s="1"/>
  <c r="H12" i="11"/>
  <c r="S12" i="11" s="1"/>
  <c r="T12" i="11" s="1"/>
  <c r="H11" i="11"/>
  <c r="S11" i="11" s="1"/>
  <c r="T11" i="11" s="1"/>
  <c r="H10" i="11"/>
  <c r="S10" i="11" s="1"/>
  <c r="T10" i="11" s="1"/>
  <c r="H9" i="11"/>
  <c r="S9" i="11" s="1"/>
  <c r="T9" i="11" s="1"/>
  <c r="H8" i="11"/>
  <c r="S8" i="11" s="1"/>
  <c r="T8" i="11" s="1"/>
  <c r="B1" i="11"/>
  <c r="H11" i="9"/>
  <c r="T11" i="9" s="1"/>
  <c r="U11" i="9" s="1"/>
  <c r="H12" i="9"/>
  <c r="T12" i="9" s="1"/>
  <c r="U12" i="9" s="1"/>
  <c r="H13" i="9"/>
  <c r="T13" i="9" s="1"/>
  <c r="U13" i="9" s="1"/>
  <c r="H14" i="9"/>
  <c r="T14" i="9" s="1"/>
  <c r="U14" i="9" s="1"/>
  <c r="H15" i="9"/>
  <c r="T15" i="9" s="1"/>
  <c r="U15" i="9" s="1"/>
  <c r="H16" i="9"/>
  <c r="T16" i="9" s="1"/>
  <c r="U16" i="9" s="1"/>
  <c r="H17" i="9"/>
  <c r="T17" i="9" s="1"/>
  <c r="U17" i="9" s="1"/>
  <c r="H18" i="9"/>
  <c r="T18" i="9" s="1"/>
  <c r="U18" i="9" s="1"/>
  <c r="H19" i="9"/>
  <c r="T19" i="9" s="1"/>
  <c r="U19" i="9" s="1"/>
  <c r="H20" i="9"/>
  <c r="T20" i="9" s="1"/>
  <c r="U20" i="9" s="1"/>
  <c r="H21" i="9"/>
  <c r="T21" i="9" s="1"/>
  <c r="U21" i="9" s="1"/>
  <c r="H22" i="9"/>
  <c r="T22" i="9" s="1"/>
  <c r="U22" i="9" s="1"/>
  <c r="H23" i="9"/>
  <c r="T23" i="9" s="1"/>
  <c r="U23" i="9" s="1"/>
  <c r="H24" i="9"/>
  <c r="T24" i="9" s="1"/>
  <c r="U24" i="9" s="1"/>
  <c r="H25" i="9"/>
  <c r="T25" i="9" s="1"/>
  <c r="U25" i="9" s="1"/>
  <c r="H26" i="9"/>
  <c r="T26" i="9" s="1"/>
  <c r="U26" i="9" s="1"/>
  <c r="H27" i="9"/>
  <c r="T27" i="9" s="1"/>
  <c r="U27" i="9" s="1"/>
  <c r="H28" i="9"/>
  <c r="T28" i="9" s="1"/>
  <c r="U28" i="9" s="1"/>
  <c r="H29" i="9"/>
  <c r="T29" i="9" s="1"/>
  <c r="U29" i="9" s="1"/>
  <c r="H7" i="9"/>
  <c r="H8" i="9"/>
  <c r="T8" i="9" s="1"/>
  <c r="U8" i="9" s="1"/>
  <c r="H9" i="9"/>
  <c r="T9" i="9" s="1"/>
  <c r="U9" i="9" s="1"/>
  <c r="H10" i="9"/>
  <c r="T10" i="9" s="1"/>
  <c r="U10" i="9" s="1"/>
  <c r="Q6" i="10"/>
  <c r="X10" i="10"/>
  <c r="B1" i="8"/>
  <c r="B1" i="9"/>
  <c r="T7" i="9" l="1"/>
  <c r="U7" i="9" s="1"/>
  <c r="H30" i="9"/>
  <c r="H6" i="8" s="1"/>
  <c r="N6" i="8" s="1"/>
  <c r="O9" i="8"/>
  <c r="P9" i="8" s="1"/>
  <c r="H30" i="12"/>
  <c r="H8" i="8" s="1"/>
  <c r="H30" i="11"/>
  <c r="H7" i="8" s="1"/>
  <c r="T30" i="9" l="1"/>
  <c r="U30" i="9" s="1"/>
  <c r="C1" i="9"/>
  <c r="C1" i="12"/>
  <c r="C1" i="8"/>
  <c r="C1" i="19"/>
  <c r="C1" i="13"/>
  <c r="C1" i="18"/>
  <c r="C1" i="14"/>
  <c r="C1" i="17"/>
  <c r="C1" i="11"/>
  <c r="C1" i="16"/>
  <c r="C1" i="15"/>
  <c r="E7" i="8"/>
  <c r="E6" i="8"/>
  <c r="E8" i="8"/>
  <c r="S30" i="12"/>
  <c r="T30" i="12" s="1"/>
  <c r="N8" i="8"/>
  <c r="O8" i="8" s="1"/>
  <c r="P8" i="8" s="1"/>
  <c r="N7" i="8"/>
  <c r="H30" i="8"/>
  <c r="AB9" i="2" s="1"/>
  <c r="AB8" i="2" s="1"/>
  <c r="Q6" i="2" s="1"/>
  <c r="S30" i="11"/>
  <c r="T30" i="11" s="1"/>
  <c r="O6" i="8"/>
  <c r="N30" i="8" l="1"/>
  <c r="O7" i="8"/>
  <c r="P7" i="8" s="1"/>
  <c r="P6" i="8"/>
  <c r="O30" i="8"/>
  <c r="P30" i="8" s="1"/>
</calcChain>
</file>

<file path=xl/sharedStrings.xml><?xml version="1.0" encoding="utf-8"?>
<sst xmlns="http://schemas.openxmlformats.org/spreadsheetml/2006/main" count="556" uniqueCount="127">
  <si>
    <r>
      <rPr>
        <sz val="11"/>
        <color theme="1"/>
        <rFont val="ＭＳ 明朝"/>
        <family val="1"/>
      </rPr>
      <t>-</t>
    </r>
    <phoneticPr fontId="0"/>
  </si>
  <si>
    <r>
      <rPr>
        <sz val="11"/>
        <color theme="1"/>
        <rFont val="ＭＳ 明朝"/>
        <family val="1"/>
      </rPr>
      <t>-</t>
    </r>
    <phoneticPr fontId="0"/>
  </si>
  <si>
    <r>
      <rPr>
        <sz val="11"/>
        <color theme="1"/>
        <rFont val="ＭＳ 明朝"/>
        <family val="1"/>
      </rPr>
      <t>No.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</si>
  <si>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</si>
  <si>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</si>
  <si>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</si>
  <si>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</si>
  <si>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</si>
  <si>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</si>
  <si>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</si>
  <si>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</si>
  <si>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</si>
  <si>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</si>
  <si>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</si>
  <si>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</si>
  <si>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</si>
  <si>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</si>
  <si>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</si>
  <si>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</si>
  <si>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</si>
  <si>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</si>
  <si>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</si>
  <si>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</si>
  <si>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</si>
  <si>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</si>
  <si>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</si>
  <si>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</si>
  <si>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</si>
  <si>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</si>
  <si>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</si>
  <si>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</si>
  <si>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</si>
  <si>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</si>
  <si>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</si>
  <si>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</si>
  <si>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</si>
  <si>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</si>
  <si>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</si>
  <si>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</si>
  <si>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</si>
  <si>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</si>
  <si>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</si>
  <si>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</si>
  <si>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</si>
  <si>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</si>
  <si>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</si>
  <si>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</si>
  <si>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</si>
  <si>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</si>
  <si>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</si>
  <si>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</si>
  <si>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</si>
  <si>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</si>
  <si>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t>00000001</t>
    <phoneticPr fontId="1"/>
  </si>
  <si>
    <t>％</t>
    <phoneticPr fontId="1"/>
  </si>
  <si>
    <t>QUOTATION</t>
    <phoneticPr fontId="0"/>
  </si>
  <si>
    <t>TO: ○○</t>
    <phoneticPr fontId="1"/>
  </si>
  <si>
    <t>DATE OF QUOTE:</t>
    <phoneticPr fontId="0"/>
  </si>
  <si>
    <t>01/01/2020</t>
    <phoneticPr fontId="1"/>
  </si>
  <si>
    <r>
      <t xml:space="preserve">TO: </t>
    </r>
    <r>
      <rPr>
        <b/>
        <sz val="18"/>
        <color rgb="FFFF0000"/>
        <rFont val="ＭＳ 明朝"/>
        <family val="1"/>
        <charset val="128"/>
      </rPr>
      <t>○○</t>
    </r>
    <phoneticPr fontId="1"/>
  </si>
  <si>
    <t>TOTAL</t>
    <phoneticPr fontId="0"/>
  </si>
  <si>
    <t>（with tax）</t>
    <phoneticPr fontId="0"/>
  </si>
  <si>
    <t>TAX</t>
    <phoneticPr fontId="1"/>
  </si>
  <si>
    <t>TOTAL      (without tax)</t>
    <phoneticPr fontId="0"/>
  </si>
  <si>
    <t>Abuilding, 1-23, B city, Hyogo,</t>
    <phoneticPr fontId="0"/>
  </si>
  <si>
    <t>000-000, JAPAN</t>
    <phoneticPr fontId="1"/>
  </si>
  <si>
    <t>PHONE: 000-0000-0000</t>
    <phoneticPr fontId="1"/>
  </si>
  <si>
    <t>FAX: 000-0000-0000</t>
    <phoneticPr fontId="1"/>
  </si>
  <si>
    <t>Email: sample@sample.com</t>
    <phoneticPr fontId="1"/>
  </si>
  <si>
    <t>Prepared by</t>
    <phoneticPr fontId="0"/>
  </si>
  <si>
    <t>Project</t>
    <phoneticPr fontId="0"/>
  </si>
  <si>
    <t>Renovation Project</t>
    <phoneticPr fontId="1"/>
  </si>
  <si>
    <t>Payment Terms</t>
    <phoneticPr fontId="0"/>
  </si>
  <si>
    <t>Work Site</t>
    <phoneticPr fontId="0"/>
  </si>
  <si>
    <t>1-1-2, ab city, Tokyo</t>
    <phoneticPr fontId="1"/>
  </si>
  <si>
    <t>Contents</t>
    <phoneticPr fontId="0"/>
  </si>
  <si>
    <t>Valid for</t>
    <phoneticPr fontId="0"/>
  </si>
  <si>
    <t>a month</t>
    <phoneticPr fontId="1"/>
  </si>
  <si>
    <t>Work Period</t>
    <phoneticPr fontId="0"/>
  </si>
  <si>
    <t>2 weeks</t>
    <phoneticPr fontId="1"/>
  </si>
  <si>
    <t>Notes</t>
    <phoneticPr fontId="0"/>
  </si>
  <si>
    <t>TAX RATE</t>
    <phoneticPr fontId="1"/>
  </si>
  <si>
    <t>BREAKDOWN</t>
    <phoneticPr fontId="1"/>
  </si>
  <si>
    <t>DESCRIPTION</t>
    <phoneticPr fontId="0"/>
  </si>
  <si>
    <t>SPECIFICATION</t>
    <phoneticPr fontId="0"/>
  </si>
  <si>
    <t>QTY</t>
    <phoneticPr fontId="0"/>
  </si>
  <si>
    <t>UNIT</t>
    <phoneticPr fontId="0"/>
  </si>
  <si>
    <t>UNIT PRICE</t>
    <phoneticPr fontId="0"/>
  </si>
  <si>
    <t>AMOUNT</t>
    <phoneticPr fontId="0"/>
  </si>
  <si>
    <t>REMARKS</t>
    <phoneticPr fontId="0"/>
  </si>
  <si>
    <t>Item A</t>
    <phoneticPr fontId="1"/>
  </si>
  <si>
    <t>Item B</t>
    <phoneticPr fontId="1"/>
  </si>
  <si>
    <t>Item C</t>
    <phoneticPr fontId="1"/>
  </si>
  <si>
    <t>Item D</t>
    <phoneticPr fontId="1"/>
  </si>
  <si>
    <t>Item E</t>
    <phoneticPr fontId="1"/>
  </si>
  <si>
    <t>Item F</t>
    <phoneticPr fontId="1"/>
  </si>
  <si>
    <t>Item G</t>
    <phoneticPr fontId="1"/>
  </si>
  <si>
    <t>Item H</t>
    <phoneticPr fontId="1"/>
  </si>
  <si>
    <t>Item I</t>
    <phoneticPr fontId="1"/>
  </si>
  <si>
    <t>Item J</t>
    <phoneticPr fontId="1"/>
  </si>
  <si>
    <t>set</t>
    <phoneticPr fontId="1"/>
  </si>
  <si>
    <t>【TOTAL】(without tax)</t>
    <phoneticPr fontId="1"/>
  </si>
  <si>
    <t>COST CONTROL</t>
    <phoneticPr fontId="1"/>
  </si>
  <si>
    <t>COST</t>
    <phoneticPr fontId="1"/>
  </si>
  <si>
    <t>GROSS MARGIN</t>
    <phoneticPr fontId="0"/>
  </si>
  <si>
    <t>GROSS MARGIN RATIO</t>
    <phoneticPr fontId="0"/>
  </si>
  <si>
    <t>DETAILS</t>
    <phoneticPr fontId="1"/>
  </si>
  <si>
    <t>a sample of detail 1-1</t>
    <phoneticPr fontId="1"/>
  </si>
  <si>
    <t>【SUBTOTAL】 (without tax)</t>
    <phoneticPr fontId="1"/>
  </si>
  <si>
    <t>UNIT COST</t>
    <phoneticPr fontId="0"/>
  </si>
  <si>
    <t>a sample of detail 2-1</t>
    <phoneticPr fontId="1"/>
  </si>
  <si>
    <t>a sample of detail 3-1</t>
    <phoneticPr fontId="1"/>
  </si>
  <si>
    <t>a sample of detail 4-1</t>
    <phoneticPr fontId="1"/>
  </si>
  <si>
    <t>a sample of detail 5-1</t>
    <phoneticPr fontId="1"/>
  </si>
  <si>
    <t>a sample of detail 6-1</t>
    <phoneticPr fontId="1"/>
  </si>
  <si>
    <t>a sample of detail 7-1</t>
    <phoneticPr fontId="1"/>
  </si>
  <si>
    <t>a sample of detail 8-1</t>
    <phoneticPr fontId="1"/>
  </si>
  <si>
    <t>a sample of detail 9-1</t>
    <phoneticPr fontId="1"/>
  </si>
  <si>
    <t>a sample of detail 10-1</t>
    <phoneticPr fontId="1"/>
  </si>
  <si>
    <t>QUOTE  NUMBER:</t>
    <phoneticPr fontId="0"/>
  </si>
  <si>
    <t>【STEPS】</t>
    <phoneticPr fontId="1"/>
  </si>
  <si>
    <t>① Enter the classification (hierarchy) on the sheet: Breakdown.</t>
    <phoneticPr fontId="1"/>
  </si>
  <si>
    <t>② ① is reflected on the sheet: Details.</t>
    <phoneticPr fontId="1"/>
  </si>
  <si>
    <t>③ Enter the details for each classification (hierarchy) on the sheet: Details.</t>
    <phoneticPr fontId="1"/>
  </si>
  <si>
    <t>*The column: AMOUNT contains formulas.</t>
    <phoneticPr fontId="1"/>
  </si>
  <si>
    <t>④ Enter the sales tax on the sheet: Cover.</t>
    <phoneticPr fontId="1"/>
  </si>
  <si>
    <t>*The default value is set at 10%.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</si>
</sst>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"/>
    <numFmt numFmtId="177" formatCode="[$¥-411]#,##0;\-[$¥-411]#,##0"/>
  </numFmts>
  <fonts count="4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2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theme="1"/>
      <name val="ＭＳ 明朝"/>
      <family val="1"/>
    </font>
    <font>
      <b/>
      <sz val="18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1"/>
      <color theme="10"/>
      <name val="Yu Gothic"/>
      <family val="2"/>
      <scheme val="minor"/>
    </font>
    <font>
      <b/>
      <sz val="28"/>
      <color rgb="FFFF0000"/>
      <name val="ＭＳ 明朝"/>
      <family val="1"/>
      <charset val="128"/>
    </font>
    <font>
      <b/>
      <sz val="11"/>
      <color rgb="FFFF0000"/>
      <name val="Yu Gothic"/>
      <family val="2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4"/>
      <name val="Meiryo UI"/>
      <family val="3"/>
      <charset val="128"/>
    </font>
    <font>
      <b/>
      <sz val="2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Yu Gothic"/>
      <family val="2"/>
      <scheme val="minor"/>
    </font>
    <font>
      <sz val="11"/>
      <name val="ＭＳ 明朝"/>
      <family val="1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</font>
    <font>
      <sz val="8"/>
      <name val="ＭＳ 明朝"/>
      <family val="1"/>
    </font>
    <font>
      <sz val="8"/>
      <name val="ＭＳ 明朝"/>
      <family val="1"/>
      <charset val="128"/>
    </font>
    <font>
      <b/>
      <sz val="11"/>
      <name val="Yu Gothic"/>
      <family val="3"/>
      <charset val="128"/>
      <scheme val="minor"/>
    </font>
    <font>
      <b/>
      <sz val="10"/>
      <name val="Yu Gothic"/>
      <family val="3"/>
      <charset val="128"/>
      <scheme val="minor"/>
    </font>
    <font>
      <b/>
      <sz val="11"/>
      <name val="Yu Gothic"/>
      <family val="2"/>
      <scheme val="minor"/>
    </font>
    <font>
      <b/>
      <sz val="10"/>
      <color rgb="FFFF0000"/>
      <name val="Yu Gothic"/>
      <family val="3"/>
      <charset val="128"/>
      <scheme val="minor"/>
    </font>
    <font>
      <sz val="9"/>
      <name val="ＭＳ 明朝"/>
      <family val="1"/>
      <charset val="128"/>
    </font>
    <font>
      <sz val="9"/>
      <name val="ＭＳ 明朝"/>
      <family val="1"/>
    </font>
    <font>
      <sz val="11"/>
      <name val="Yu Gothic"/>
      <family val="3"/>
      <charset val="128"/>
      <scheme val="minor"/>
    </font>
    <font>
      <b/>
      <sz val="11"/>
      <color theme="1"/>
      <name val="ＭＳ 明朝"/>
      <family val="1"/>
      <charset val="128"/>
    </font>
    <font>
      <sz val="14"/>
      <name val="游明朝"/>
      <family val="1"/>
      <charset val="128"/>
    </font>
    <font>
      <sz val="11"/>
      <name val="游明朝"/>
      <family val="1"/>
      <charset val="128"/>
    </font>
    <font>
      <sz val="11"/>
      <name val="Meiryo UI"/>
      <family val="3"/>
      <charset val="128"/>
    </font>
    <font>
      <b/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/>
  </cellStyleXfs>
  <cellXfs count="154">
    <xf numFmtId="0" fontId="0" fillId="0" borderId="0" xfId="0"/>
    <xf numFmtId="49" fontId="4" fillId="0" borderId="10" xfId="0" applyNumberFormat="1" applyFont="1" applyBorder="1"/>
    <xf numFmtId="49" fontId="4" fillId="0" borderId="11" xfId="0" applyNumberFormat="1" applyFont="1" applyBorder="1"/>
    <xf numFmtId="49" fontId="4" fillId="0" borderId="12" xfId="0" applyNumberFormat="1" applyFont="1" applyBorder="1"/>
    <xf numFmtId="49" fontId="4" fillId="0" borderId="0" xfId="0" applyNumberFormat="1" applyFont="1"/>
    <xf numFmtId="49" fontId="4" fillId="0" borderId="13" xfId="0" applyNumberFormat="1" applyFont="1" applyBorder="1"/>
    <xf numFmtId="49" fontId="4" fillId="0" borderId="1" xfId="0" applyNumberFormat="1" applyFont="1" applyBorder="1"/>
    <xf numFmtId="49" fontId="4" fillId="0" borderId="14" xfId="0" applyNumberFormat="1" applyFont="1" applyBorder="1"/>
    <xf numFmtId="49" fontId="5" fillId="0" borderId="13" xfId="0" applyNumberFormat="1" applyFont="1" applyBorder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14" xfId="0" applyNumberFormat="1" applyFont="1" applyBorder="1"/>
    <xf numFmtId="176" fontId="4" fillId="0" borderId="0" xfId="0" applyNumberFormat="1" applyFont="1"/>
    <xf numFmtId="49" fontId="4" fillId="0" borderId="5" xfId="0" applyNumberFormat="1" applyFont="1" applyBorder="1"/>
    <xf numFmtId="49" fontId="4" fillId="0" borderId="2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8" xfId="0" applyNumberFormat="1" applyFont="1" applyBorder="1"/>
    <xf numFmtId="49" fontId="4" fillId="0" borderId="4" xfId="0" applyNumberFormat="1" applyFont="1" applyBorder="1"/>
    <xf numFmtId="49" fontId="4" fillId="0" borderId="9" xfId="0" applyNumberFormat="1" applyFont="1" applyBorder="1"/>
    <xf numFmtId="0" fontId="4" fillId="0" borderId="0" xfId="0" applyFont="1"/>
    <xf numFmtId="49" fontId="4" fillId="0" borderId="15" xfId="0" applyNumberFormat="1" applyFont="1" applyBorder="1"/>
    <xf numFmtId="49" fontId="4" fillId="0" borderId="16" xfId="0" applyNumberFormat="1" applyFont="1" applyBorder="1"/>
    <xf numFmtId="49" fontId="4" fillId="0" borderId="17" xfId="0" applyNumberFormat="1" applyFont="1" applyBorder="1"/>
    <xf numFmtId="0" fontId="4" fillId="0" borderId="18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" fontId="4" fillId="0" borderId="3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7" fontId="3" fillId="0" borderId="0" xfId="1" applyNumberFormat="1" applyFont="1" applyAlignment="1"/>
    <xf numFmtId="49" fontId="5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5" fontId="4" fillId="0" borderId="21" xfId="0" applyNumberFormat="1" applyFont="1" applyBorder="1" applyAlignment="1">
      <alignment horizontal="left"/>
    </xf>
    <xf numFmtId="5" fontId="4" fillId="0" borderId="22" xfId="0" applyNumberFormat="1" applyFont="1" applyBorder="1" applyAlignment="1">
      <alignment horizontal="left"/>
    </xf>
    <xf numFmtId="176" fontId="8" fillId="0" borderId="0" xfId="0" applyNumberFormat="1" applyFont="1" applyAlignment="1">
      <alignment shrinkToFit="1"/>
    </xf>
    <xf numFmtId="0" fontId="9" fillId="0" borderId="0" xfId="0" applyFont="1"/>
    <xf numFmtId="177" fontId="3" fillId="0" borderId="0" xfId="0" applyNumberFormat="1" applyFont="1" applyAlignment="1">
      <alignment horizontal="right"/>
    </xf>
    <xf numFmtId="0" fontId="4" fillId="3" borderId="1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vertical="center" shrinkToFit="1"/>
    </xf>
    <xf numFmtId="4" fontId="4" fillId="0" borderId="3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3" fontId="4" fillId="0" borderId="3" xfId="0" applyNumberFormat="1" applyFont="1" applyBorder="1" applyAlignment="1">
      <alignment horizontal="right" vertical="center" shrinkToFit="1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7" fillId="0" borderId="0" xfId="0" applyFont="1"/>
    <xf numFmtId="0" fontId="10" fillId="3" borderId="3" xfId="0" applyFont="1" applyFill="1" applyBorder="1" applyAlignment="1">
      <alignment horizontal="center" vertical="center"/>
    </xf>
    <xf numFmtId="3" fontId="4" fillId="0" borderId="3" xfId="0" applyNumberFormat="1" applyFont="1" applyBorder="1"/>
    <xf numFmtId="0" fontId="4" fillId="0" borderId="18" xfId="0" applyFont="1" applyBorder="1"/>
    <xf numFmtId="0" fontId="4" fillId="0" borderId="19" xfId="0" applyFont="1" applyBorder="1"/>
    <xf numFmtId="176" fontId="4" fillId="0" borderId="3" xfId="0" applyNumberFormat="1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176" fontId="4" fillId="0" borderId="3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" fontId="4" fillId="0" borderId="3" xfId="1" applyNumberFormat="1" applyFont="1" applyBorder="1" applyAlignment="1">
      <alignment horizontal="center" vertical="center"/>
    </xf>
    <xf numFmtId="49" fontId="18" fillId="0" borderId="0" xfId="0" applyNumberFormat="1" applyFont="1"/>
    <xf numFmtId="49" fontId="20" fillId="0" borderId="13" xfId="0" applyNumberFormat="1" applyFont="1" applyBorder="1"/>
    <xf numFmtId="0" fontId="21" fillId="0" borderId="0" xfId="0" applyFont="1"/>
    <xf numFmtId="49" fontId="20" fillId="0" borderId="14" xfId="0" applyNumberFormat="1" applyFont="1" applyBorder="1"/>
    <xf numFmtId="49" fontId="25" fillId="0" borderId="1" xfId="0" applyNumberFormat="1" applyFont="1" applyBorder="1"/>
    <xf numFmtId="49" fontId="26" fillId="0" borderId="1" xfId="0" applyNumberFormat="1" applyFont="1" applyBorder="1" applyAlignment="1">
      <alignment vertical="center"/>
    </xf>
    <xf numFmtId="49" fontId="29" fillId="0" borderId="0" xfId="0" applyNumberFormat="1" applyFont="1"/>
    <xf numFmtId="176" fontId="30" fillId="0" borderId="0" xfId="0" applyNumberFormat="1" applyFont="1"/>
    <xf numFmtId="0" fontId="29" fillId="0" borderId="0" xfId="0" applyFont="1"/>
    <xf numFmtId="0" fontId="31" fillId="0" borderId="0" xfId="0" applyFont="1"/>
    <xf numFmtId="0" fontId="23" fillId="0" borderId="0" xfId="0" applyFont="1"/>
    <xf numFmtId="49" fontId="16" fillId="0" borderId="0" xfId="0" applyNumberFormat="1" applyFont="1"/>
    <xf numFmtId="176" fontId="32" fillId="0" borderId="0" xfId="0" applyNumberFormat="1" applyFont="1"/>
    <xf numFmtId="0" fontId="35" fillId="0" borderId="0" xfId="0" applyFont="1"/>
    <xf numFmtId="0" fontId="4" fillId="3" borderId="3" xfId="0" applyFont="1" applyFill="1" applyBorder="1" applyAlignment="1">
      <alignment horizontal="center" vertical="center" wrapText="1"/>
    </xf>
    <xf numFmtId="176" fontId="4" fillId="0" borderId="3" xfId="0" applyNumberFormat="1" applyFont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49" fontId="34" fillId="2" borderId="5" xfId="0" applyNumberFormat="1" applyFont="1" applyFill="1" applyBorder="1" applyAlignment="1">
      <alignment horizontal="center" vertical="center"/>
    </xf>
    <xf numFmtId="49" fontId="33" fillId="2" borderId="2" xfId="0" applyNumberFormat="1" applyFont="1" applyFill="1" applyBorder="1" applyAlignment="1">
      <alignment horizontal="center" vertical="center"/>
    </xf>
    <xf numFmtId="49" fontId="33" fillId="2" borderId="6" xfId="0" applyNumberFormat="1" applyFont="1" applyFill="1" applyBorder="1" applyAlignment="1">
      <alignment horizontal="center" vertical="center"/>
    </xf>
    <xf numFmtId="49" fontId="33" fillId="2" borderId="7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Alignment="1">
      <alignment horizontal="center" vertical="center"/>
    </xf>
    <xf numFmtId="49" fontId="33" fillId="2" borderId="8" xfId="0" applyNumberFormat="1" applyFont="1" applyFill="1" applyBorder="1" applyAlignment="1">
      <alignment horizontal="center" vertical="center"/>
    </xf>
    <xf numFmtId="49" fontId="33" fillId="2" borderId="4" xfId="0" applyNumberFormat="1" applyFont="1" applyFill="1" applyBorder="1" applyAlignment="1">
      <alignment horizontal="center" vertical="center"/>
    </xf>
    <xf numFmtId="49" fontId="33" fillId="2" borderId="1" xfId="0" applyNumberFormat="1" applyFont="1" applyFill="1" applyBorder="1" applyAlignment="1">
      <alignment horizontal="center" vertical="center"/>
    </xf>
    <xf numFmtId="49" fontId="33" fillId="2" borderId="9" xfId="0" applyNumberFormat="1" applyFont="1" applyFill="1" applyBorder="1" applyAlignment="1">
      <alignment horizontal="center" vertical="center"/>
    </xf>
    <xf numFmtId="176" fontId="23" fillId="0" borderId="5" xfId="0" applyNumberFormat="1" applyFont="1" applyBorder="1" applyAlignment="1">
      <alignment horizontal="left" vertical="top" wrapText="1"/>
    </xf>
    <xf numFmtId="176" fontId="23" fillId="0" borderId="2" xfId="0" applyNumberFormat="1" applyFont="1" applyBorder="1" applyAlignment="1">
      <alignment horizontal="left" vertical="top" wrapText="1"/>
    </xf>
    <xf numFmtId="176" fontId="23" fillId="0" borderId="6" xfId="0" applyNumberFormat="1" applyFont="1" applyBorder="1" applyAlignment="1">
      <alignment horizontal="left" vertical="top" wrapText="1"/>
    </xf>
    <xf numFmtId="176" fontId="23" fillId="0" borderId="7" xfId="0" applyNumberFormat="1" applyFont="1" applyBorder="1" applyAlignment="1">
      <alignment horizontal="left" vertical="top" wrapText="1"/>
    </xf>
    <xf numFmtId="176" fontId="23" fillId="0" borderId="0" xfId="0" applyNumberFormat="1" applyFont="1" applyAlignment="1">
      <alignment horizontal="left" vertical="top" wrapText="1"/>
    </xf>
    <xf numFmtId="176" fontId="23" fillId="0" borderId="8" xfId="0" applyNumberFormat="1" applyFont="1" applyBorder="1" applyAlignment="1">
      <alignment horizontal="left" vertical="top" wrapText="1"/>
    </xf>
    <xf numFmtId="176" fontId="23" fillId="0" borderId="4" xfId="0" applyNumberFormat="1" applyFont="1" applyBorder="1" applyAlignment="1">
      <alignment horizontal="left" vertical="top" wrapText="1"/>
    </xf>
    <xf numFmtId="176" fontId="23" fillId="0" borderId="1" xfId="0" applyNumberFormat="1" applyFont="1" applyBorder="1" applyAlignment="1">
      <alignment horizontal="left" vertical="top" wrapText="1"/>
    </xf>
    <xf numFmtId="176" fontId="23" fillId="0" borderId="9" xfId="0" applyNumberFormat="1" applyFont="1" applyBorder="1" applyAlignment="1">
      <alignment horizontal="left" vertical="top" wrapText="1"/>
    </xf>
    <xf numFmtId="49" fontId="34" fillId="2" borderId="3" xfId="0" applyNumberFormat="1" applyFont="1" applyFill="1" applyBorder="1" applyAlignment="1">
      <alignment horizontal="center" vertical="center"/>
    </xf>
    <xf numFmtId="49" fontId="33" fillId="2" borderId="3" xfId="0" applyNumberFormat="1" applyFont="1" applyFill="1" applyBorder="1" applyAlignment="1">
      <alignment horizontal="center" vertical="center"/>
    </xf>
    <xf numFmtId="49" fontId="12" fillId="0" borderId="5" xfId="0" applyNumberFormat="1" applyFont="1" applyBorder="1" applyAlignment="1">
      <alignment horizontal="left" vertical="center" shrinkToFit="1"/>
    </xf>
    <xf numFmtId="49" fontId="12" fillId="0" borderId="2" xfId="0" applyNumberFormat="1" applyFont="1" applyBorder="1" applyAlignment="1">
      <alignment horizontal="left" vertical="center" shrinkToFit="1"/>
    </xf>
    <xf numFmtId="49" fontId="12" fillId="0" borderId="6" xfId="0" applyNumberFormat="1" applyFont="1" applyBorder="1" applyAlignment="1">
      <alignment horizontal="left" vertical="center" shrinkToFit="1"/>
    </xf>
    <xf numFmtId="176" fontId="12" fillId="0" borderId="18" xfId="0" applyNumberFormat="1" applyFont="1" applyBorder="1" applyAlignment="1">
      <alignment horizontal="left" vertical="center" shrinkToFit="1"/>
    </xf>
    <xf numFmtId="176" fontId="12" fillId="0" borderId="19" xfId="0" applyNumberFormat="1" applyFont="1" applyBorder="1" applyAlignment="1">
      <alignment horizontal="left" vertical="center" shrinkToFit="1"/>
    </xf>
    <xf numFmtId="176" fontId="12" fillId="0" borderId="20" xfId="0" applyNumberFormat="1" applyFont="1" applyBorder="1" applyAlignment="1">
      <alignment horizontal="left" vertical="center" shrinkToFit="1"/>
    </xf>
    <xf numFmtId="49" fontId="20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176" fontId="12" fillId="0" borderId="3" xfId="0" applyNumberFormat="1" applyFont="1" applyBorder="1" applyAlignment="1">
      <alignment horizontal="left" vertical="center" shrinkToFit="1"/>
    </xf>
    <xf numFmtId="176" fontId="23" fillId="0" borderId="3" xfId="0" applyNumberFormat="1" applyFont="1" applyBorder="1" applyAlignment="1">
      <alignment horizontal="left" vertical="center" shrinkToFit="1"/>
    </xf>
    <xf numFmtId="176" fontId="8" fillId="0" borderId="0" xfId="0" applyNumberFormat="1" applyFont="1" applyAlignment="1">
      <alignment horizontal="left" shrinkToFit="1"/>
    </xf>
    <xf numFmtId="49" fontId="19" fillId="0" borderId="13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176" fontId="24" fillId="0" borderId="0" xfId="0" applyNumberFormat="1" applyFont="1" applyAlignment="1">
      <alignment horizontal="left" shrinkToFit="1"/>
    </xf>
    <xf numFmtId="177" fontId="14" fillId="0" borderId="0" xfId="0" applyNumberFormat="1" applyFont="1" applyAlignment="1">
      <alignment horizontal="right"/>
    </xf>
    <xf numFmtId="177" fontId="14" fillId="0" borderId="1" xfId="1" applyNumberFormat="1" applyFont="1" applyBorder="1" applyAlignment="1">
      <alignment horizontal="right"/>
    </xf>
    <xf numFmtId="49" fontId="27" fillId="0" borderId="22" xfId="0" applyNumberFormat="1" applyFont="1" applyBorder="1" applyAlignment="1">
      <alignment horizontal="left"/>
    </xf>
    <xf numFmtId="49" fontId="28" fillId="0" borderId="22" xfId="0" applyNumberFormat="1" applyFont="1" applyBorder="1" applyAlignment="1">
      <alignment horizontal="left"/>
    </xf>
    <xf numFmtId="5" fontId="12" fillId="0" borderId="21" xfId="0" applyNumberFormat="1" applyFont="1" applyBorder="1" applyAlignment="1">
      <alignment horizontal="right"/>
    </xf>
    <xf numFmtId="49" fontId="28" fillId="0" borderId="22" xfId="0" applyNumberFormat="1" applyFont="1" applyBorder="1" applyAlignment="1">
      <alignment horizontal="left" vertical="center" wrapText="1"/>
    </xf>
    <xf numFmtId="5" fontId="12" fillId="0" borderId="22" xfId="0" applyNumberFormat="1" applyFont="1" applyBorder="1" applyAlignment="1">
      <alignment horizontal="right"/>
    </xf>
    <xf numFmtId="49" fontId="23" fillId="0" borderId="5" xfId="0" applyNumberFormat="1" applyFont="1" applyBorder="1" applyAlignment="1">
      <alignment horizontal="left" vertical="center" shrinkToFit="1"/>
    </xf>
    <xf numFmtId="49" fontId="23" fillId="0" borderId="2" xfId="0" applyNumberFormat="1" applyFont="1" applyBorder="1" applyAlignment="1">
      <alignment horizontal="left" vertical="center" shrinkToFit="1"/>
    </xf>
    <xf numFmtId="49" fontId="23" fillId="0" borderId="6" xfId="0" applyNumberFormat="1" applyFont="1" applyBorder="1" applyAlignment="1">
      <alignment horizontal="left" vertical="center" shrinkToFit="1"/>
    </xf>
    <xf numFmtId="176" fontId="23" fillId="0" borderId="18" xfId="0" applyNumberFormat="1" applyFont="1" applyBorder="1" applyAlignment="1">
      <alignment horizontal="left" vertical="center" shrinkToFit="1"/>
    </xf>
    <xf numFmtId="176" fontId="23" fillId="0" borderId="19" xfId="0" applyNumberFormat="1" applyFont="1" applyBorder="1" applyAlignment="1">
      <alignment horizontal="left" vertical="center" shrinkToFit="1"/>
    </xf>
    <xf numFmtId="176" fontId="23" fillId="0" borderId="20" xfId="0" applyNumberFormat="1" applyFont="1" applyBorder="1" applyAlignment="1">
      <alignment horizontal="left" vertical="center" shrinkToFit="1"/>
    </xf>
    <xf numFmtId="177" fontId="3" fillId="0" borderId="0" xfId="0" applyNumberFormat="1" applyFont="1" applyAlignment="1">
      <alignment horizontal="right"/>
    </xf>
    <xf numFmtId="177" fontId="3" fillId="0" borderId="1" xfId="1" applyNumberFormat="1" applyFont="1" applyBorder="1" applyAlignment="1">
      <alignment horizontal="right"/>
    </xf>
    <xf numFmtId="5" fontId="36" fillId="0" borderId="21" xfId="0" applyNumberFormat="1" applyFont="1" applyBorder="1" applyAlignment="1">
      <alignment horizontal="right"/>
    </xf>
    <xf numFmtId="5" fontId="36" fillId="0" borderId="22" xfId="0" applyNumberFormat="1" applyFont="1" applyBorder="1" applyAlignment="1">
      <alignment horizontal="right"/>
    </xf>
    <xf numFmtId="49" fontId="2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4" borderId="18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49" fontId="12" fillId="0" borderId="0" xfId="0" applyNumberFormat="1" applyFont="1"/>
    <xf numFmtId="176" fontId="12" fillId="0" borderId="0" xfId="0" applyNumberFormat="1" applyFont="1" applyAlignment="1">
      <alignment horizontal="left" shrinkToFit="1"/>
    </xf>
    <xf numFmtId="0" fontId="12" fillId="0" borderId="0" xfId="2" applyFont="1"/>
    <xf numFmtId="49" fontId="37" fillId="0" borderId="0" xfId="0" applyNumberFormat="1" applyFont="1"/>
    <xf numFmtId="49" fontId="38" fillId="0" borderId="0" xfId="0" applyNumberFormat="1" applyFont="1"/>
    <xf numFmtId="49" fontId="39" fillId="0" borderId="0" xfId="0" applyNumberFormat="1" applyFont="1"/>
    <xf numFmtId="49" fontId="23" fillId="0" borderId="0" xfId="0" applyNumberFormat="1" applyFont="1"/>
    <xf numFmtId="176" fontId="23" fillId="0" borderId="0" xfId="0" applyNumberFormat="1" applyFont="1" applyAlignment="1">
      <alignment horizontal="left" shrinkToFit="1"/>
    </xf>
    <xf numFmtId="0" fontId="23" fillId="0" borderId="0" xfId="2" applyFont="1"/>
    <xf numFmtId="0" fontId="40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4" fillId="0" borderId="20" xfId="0" applyFont="1" applyBorder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228600</xdr:colOff>
      <xdr:row>9</xdr:row>
      <xdr:rowOff>180975</xdr:rowOff>
    </xdr:from>
    <xdr:ext cx="0" cy="0"/>
    <xdr:pic>
      <xdr:nvPicPr>
        <xdr:cNvPr id="7" name="ロゴ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025" y="3162300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85725</xdr:colOff>
      <xdr:row>9</xdr:row>
      <xdr:rowOff>161925</xdr:rowOff>
    </xdr:from>
    <xdr:ext cx="0" cy="0"/>
    <xdr:pic>
      <xdr:nvPicPr>
        <xdr:cNvPr id="8" name="社印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0" y="314325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104775</xdr:rowOff>
    </xdr:from>
    <xdr:ext cx="0" cy="0"/>
    <xdr:pic>
      <xdr:nvPicPr>
        <xdr:cNvPr id="9" name="担当印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0" y="4048125"/>
          <a:ext cx="0" cy="0"/>
        </a:xfrm>
        <a:prstGeom prst="rect">
          <a:avLst/>
        </a:prstGeom>
      </xdr:spPr>
    </xdr:pic>
    <xdr:clientData/>
  </xdr:oneCellAnchor>
  <xdr:oneCellAnchor>
    <xdr:from>
      <xdr:col>22</xdr:col>
      <xdr:colOff>228600</xdr:colOff>
      <xdr:row>9</xdr:row>
      <xdr:rowOff>221796</xdr:rowOff>
    </xdr:from>
    <xdr:ext cx="2867025" cy="533400"/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90457" y="3215367"/>
          <a:ext cx="2867025" cy="533400"/>
        </a:xfrm>
        <a:prstGeom prst="rect">
          <a:avLst/>
        </a:prstGeom>
      </xdr:spPr>
    </xdr:pic>
    <xdr:clientData/>
  </xdr:oneCellAnchor>
  <xdr:twoCellAnchor editAs="oneCell">
    <xdr:from>
      <xdr:col>34</xdr:col>
      <xdr:colOff>33619</xdr:colOff>
      <xdr:row>9</xdr:row>
      <xdr:rowOff>33617</xdr:rowOff>
    </xdr:from>
    <xdr:to>
      <xdr:col>38</xdr:col>
      <xdr:colOff>0</xdr:colOff>
      <xdr:row>11</xdr:row>
      <xdr:rowOff>50936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7DD98BB2-B73C-4113-BB39-94F599088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9648" y="3025588"/>
          <a:ext cx="907676" cy="779319"/>
        </a:xfrm>
        <a:prstGeom prst="rect">
          <a:avLst/>
        </a:prstGeom>
      </xdr:spPr>
    </xdr:pic>
    <xdr:clientData/>
  </xdr:twoCellAnchor>
  <xdr:twoCellAnchor>
    <xdr:from>
      <xdr:col>50</xdr:col>
      <xdr:colOff>0</xdr:colOff>
      <xdr:row>7</xdr:row>
      <xdr:rowOff>0</xdr:rowOff>
    </xdr:from>
    <xdr:to>
      <xdr:col>63</xdr:col>
      <xdr:colOff>68036</xdr:colOff>
      <xdr:row>10</xdr:row>
      <xdr:rowOff>394607</xdr:rowOff>
    </xdr:to>
    <xdr:sp macro="" textlink="">
      <xdr:nvSpPr>
        <xdr:cNvPr id="18" name="吹き出し: 折線 17">
          <a:extLst>
            <a:ext uri="{FF2B5EF4-FFF2-40B4-BE49-F238E27FC236}">
              <a16:creationId xmlns:a16="http://schemas.microsoft.com/office/drawing/2014/main" id="{E889AFB7-7952-4CB6-B69C-02E5E52211C7}"/>
            </a:ext>
          </a:extLst>
        </xdr:cNvPr>
        <xdr:cNvSpPr/>
      </xdr:nvSpPr>
      <xdr:spPr>
        <a:xfrm>
          <a:off x="11783786" y="2435679"/>
          <a:ext cx="3252107" cy="1211035"/>
        </a:xfrm>
        <a:prstGeom prst="borderCallout2">
          <a:avLst>
            <a:gd name="adj1" fmla="val 23568"/>
            <a:gd name="adj2" fmla="val 872"/>
            <a:gd name="adj3" fmla="val 23244"/>
            <a:gd name="adj4" fmla="val -37587"/>
            <a:gd name="adj5" fmla="val -10700"/>
            <a:gd name="adj6" fmla="val -170099"/>
          </a:avLst>
        </a:prstGeom>
        <a:solidFill>
          <a:schemeClr val="bg1"/>
        </a:solidFill>
        <a:ln w="38100">
          <a:solidFill>
            <a:srgbClr val="FF5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 b="1">
            <a:solidFill>
              <a:schemeClr val="tx1"/>
            </a:solidFill>
          </a:endParaRPr>
        </a:p>
        <a:p>
          <a:pPr algn="l"/>
          <a:endParaRPr kumimoji="1" lang="ja-JP" altLang="en-US" sz="14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50</xdr:col>
      <xdr:colOff>40821</xdr:colOff>
      <xdr:row>7</xdr:row>
      <xdr:rowOff>68037</xdr:rowOff>
    </xdr:from>
    <xdr:to>
      <xdr:col>60</xdr:col>
      <xdr:colOff>109402</xdr:colOff>
      <xdr:row>10</xdr:row>
      <xdr:rowOff>373370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73DCD54-8CF6-4F8C-9F6C-55ED030D2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24607" y="2503716"/>
          <a:ext cx="2517866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136070</xdr:colOff>
      <xdr:row>29</xdr:row>
      <xdr:rowOff>13608</xdr:rowOff>
    </xdr:from>
    <xdr:to>
      <xdr:col>44</xdr:col>
      <xdr:colOff>30901</xdr:colOff>
      <xdr:row>64</xdr:row>
      <xdr:rowOff>68036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AE816FE-DF9E-001C-2069-5E0BB1A41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0" y="7674429"/>
          <a:ext cx="10209045" cy="7170964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136070</xdr:colOff>
      <xdr:row>66</xdr:row>
      <xdr:rowOff>0</xdr:rowOff>
    </xdr:from>
    <xdr:to>
      <xdr:col>44</xdr:col>
      <xdr:colOff>14089</xdr:colOff>
      <xdr:row>106</xdr:row>
      <xdr:rowOff>95249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0A5CCE00-57BF-59CD-06F0-BA6838FBD6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0" y="15131143"/>
          <a:ext cx="10192233" cy="7170963"/>
        </a:xfrm>
        <a:prstGeom prst="rect">
          <a:avLst/>
        </a:prstGeom>
      </xdr:spPr>
    </xdr:pic>
    <xdr:clientData/>
  </xdr:twoCellAnchor>
  <xdr:twoCellAnchor>
    <xdr:from>
      <xdr:col>3</xdr:col>
      <xdr:colOff>68036</xdr:colOff>
      <xdr:row>29</xdr:row>
      <xdr:rowOff>217716</xdr:rowOff>
    </xdr:from>
    <xdr:to>
      <xdr:col>9</xdr:col>
      <xdr:colOff>234523</xdr:colOff>
      <xdr:row>31</xdr:row>
      <xdr:rowOff>123266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9F3E6B9E-6641-440F-9F9B-08DF1E3CD291}"/>
            </a:ext>
          </a:extLst>
        </xdr:cNvPr>
        <xdr:cNvSpPr/>
      </xdr:nvSpPr>
      <xdr:spPr>
        <a:xfrm>
          <a:off x="476250" y="7878537"/>
          <a:ext cx="1636059" cy="5042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latin typeface="游明朝" panose="02020400000000000000" pitchFamily="18" charset="-128"/>
              <a:ea typeface="游明朝" panose="02020400000000000000" pitchFamily="18" charset="-128"/>
            </a:rPr>
            <a:t>Breakdown</a:t>
          </a:r>
          <a:endParaRPr kumimoji="1" lang="ja-JP" altLang="en-US" sz="2000" b="1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twoCellAnchor>
  <xdr:twoCellAnchor>
    <xdr:from>
      <xdr:col>3</xdr:col>
      <xdr:colOff>40821</xdr:colOff>
      <xdr:row>67</xdr:row>
      <xdr:rowOff>40821</xdr:rowOff>
    </xdr:from>
    <xdr:to>
      <xdr:col>9</xdr:col>
      <xdr:colOff>207308</xdr:colOff>
      <xdr:row>70</xdr:row>
      <xdr:rowOff>14408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263EC592-5083-4C09-9284-2271CF2ADC2E}"/>
            </a:ext>
          </a:extLst>
        </xdr:cNvPr>
        <xdr:cNvSpPr/>
      </xdr:nvSpPr>
      <xdr:spPr>
        <a:xfrm>
          <a:off x="449035" y="15348857"/>
          <a:ext cx="1636059" cy="50426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 b="1">
              <a:latin typeface="游明朝" panose="02020400000000000000" pitchFamily="18" charset="-128"/>
              <a:ea typeface="游明朝" panose="02020400000000000000" pitchFamily="18" charset="-128"/>
            </a:rPr>
            <a:t>Details</a:t>
          </a:r>
          <a:endParaRPr kumimoji="1" lang="ja-JP" altLang="en-US" sz="2000" b="1">
            <a:latin typeface="游明朝" panose="02020400000000000000" pitchFamily="18" charset="-128"/>
            <a:ea typeface="游明朝" panose="02020400000000000000" pitchFamily="18" charset="-128"/>
          </a:endParaRPr>
        </a:p>
      </xdr:txBody>
    </xdr:sp>
    <xdr:clientData/>
  </xdr:twoCellAnchor>
  <xdr:twoCellAnchor>
    <xdr:from>
      <xdr:col>6</xdr:col>
      <xdr:colOff>40820</xdr:colOff>
      <xdr:row>33</xdr:row>
      <xdr:rowOff>176893</xdr:rowOff>
    </xdr:from>
    <xdr:to>
      <xdr:col>10</xdr:col>
      <xdr:colOff>47223</xdr:colOff>
      <xdr:row>34</xdr:row>
      <xdr:rowOff>157682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47B5018-C613-46A2-A9AE-2A7053AA18E1}"/>
            </a:ext>
          </a:extLst>
        </xdr:cNvPr>
        <xdr:cNvSpPr/>
      </xdr:nvSpPr>
      <xdr:spPr>
        <a:xfrm>
          <a:off x="1183820" y="9035143"/>
          <a:ext cx="986117" cy="280146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152398</xdr:colOff>
      <xdr:row>73</xdr:row>
      <xdr:rowOff>138793</xdr:rowOff>
    </xdr:from>
    <xdr:to>
      <xdr:col>8</xdr:col>
      <xdr:colOff>158801</xdr:colOff>
      <xdr:row>75</xdr:row>
      <xdr:rowOff>65153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11E3B54C-B936-4688-AE7C-BDC9B7E11672}"/>
            </a:ext>
          </a:extLst>
        </xdr:cNvPr>
        <xdr:cNvSpPr/>
      </xdr:nvSpPr>
      <xdr:spPr>
        <a:xfrm>
          <a:off x="805541" y="16508186"/>
          <a:ext cx="986117" cy="280146"/>
        </a:xfrm>
        <a:prstGeom prst="rect">
          <a:avLst/>
        </a:prstGeom>
        <a:noFill/>
        <a:ln w="57150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228600</xdr:colOff>
      <xdr:row>9</xdr:row>
      <xdr:rowOff>180975</xdr:rowOff>
    </xdr:from>
    <xdr:ext cx="0" cy="0"/>
    <xdr:pic>
      <xdr:nvPicPr>
        <xdr:cNvPr id="2" name="ロゴ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85725</xdr:colOff>
      <xdr:row>9</xdr:row>
      <xdr:rowOff>161925</xdr:rowOff>
    </xdr:from>
    <xdr:ext cx="0" cy="0"/>
    <xdr:pic>
      <xdr:nvPicPr>
        <xdr:cNvPr id="3" name="社印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104775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23</xdr:col>
      <xdr:colOff>11208</xdr:colOff>
      <xdr:row>9</xdr:row>
      <xdr:rowOff>178778</xdr:rowOff>
    </xdr:from>
    <xdr:ext cx="2566146" cy="583180"/>
    <xdr:pic>
      <xdr:nvPicPr>
        <xdr:cNvPr id="8" name="Picture 5">
          <a:extLst>
            <a:ext uri="{FF2B5EF4-FFF2-40B4-BE49-F238E27FC236}">
              <a16:creationId xmlns:a16="http://schemas.microsoft.com/office/drawing/2014/main" id="{CF1826A8-08C8-4A4A-BED8-D6E4A37B18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l="3049" r="14634"/>
        <a:stretch/>
      </xdr:blipFill>
      <xdr:spPr>
        <a:xfrm>
          <a:off x="5109884" y="3170749"/>
          <a:ext cx="2566146" cy="583180"/>
        </a:xfrm>
        <a:prstGeom prst="rect">
          <a:avLst/>
        </a:prstGeom>
      </xdr:spPr>
    </xdr:pic>
    <xdr:clientData/>
  </xdr:oneCellAnchor>
  <xdr:twoCellAnchor editAs="oneCell">
    <xdr:from>
      <xdr:col>34</xdr:col>
      <xdr:colOff>224119</xdr:colOff>
      <xdr:row>9</xdr:row>
      <xdr:rowOff>134470</xdr:rowOff>
    </xdr:from>
    <xdr:to>
      <xdr:col>38</xdr:col>
      <xdr:colOff>168089</xdr:colOff>
      <xdr:row>11</xdr:row>
      <xdr:rowOff>176686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60D2A719-D44B-4D56-9711-6092D6E5F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0148" y="3126441"/>
          <a:ext cx="930088" cy="8042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00-0000-0000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tel:000-0000-000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4003-4D50-4069-973E-73FB0155543A}">
  <dimension ref="A1:BV37"/>
  <sheetViews>
    <sheetView topLeftCell="B1" zoomScale="70" zoomScaleNormal="70" zoomScaleSheetLayoutView="70" workbookViewId="0">
      <selection activeCell="BA70" sqref="BA70"/>
    </sheetView>
  </sheetViews>
  <sheetFormatPr defaultColWidth="3.125" defaultRowHeight="13.5"/>
  <cols>
    <col min="1" max="1" width="0.5" style="4" hidden="1" customWidth="1"/>
    <col min="2" max="2" width="2.125" style="4" customWidth="1"/>
    <col min="3" max="23" width="3.125" style="4"/>
    <col min="24" max="24" width="3" style="4" customWidth="1"/>
    <col min="25" max="41" width="3.125" style="4"/>
    <col min="42" max="42" width="2.25" style="4" customWidth="1"/>
    <col min="43" max="43" width="2.5" style="4" customWidth="1"/>
    <col min="44" max="16384" width="3.125" style="4"/>
  </cols>
  <sheetData>
    <row r="1" spans="2:42" customFormat="1" ht="31.5" customHeight="1" thickTop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2:42" customFormat="1" ht="36" customHeight="1">
      <c r="B2" s="110" t="s">
        <v>55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2"/>
    </row>
    <row r="3" spans="2:42" customFormat="1" ht="30" customHeight="1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113" t="s">
        <v>119</v>
      </c>
      <c r="AH3" s="114"/>
      <c r="AI3" s="114"/>
      <c r="AJ3" s="114"/>
      <c r="AK3" s="115" t="s">
        <v>53</v>
      </c>
      <c r="AL3" s="115"/>
      <c r="AM3" s="115"/>
      <c r="AN3" s="115"/>
      <c r="AO3" s="115"/>
      <c r="AP3" s="64"/>
    </row>
    <row r="4" spans="2:42" customFormat="1" ht="30" customHeight="1">
      <c r="B4" s="62"/>
      <c r="C4" s="116" t="s">
        <v>59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63"/>
      <c r="AE4" s="63"/>
      <c r="AF4" s="63"/>
      <c r="AG4" s="113" t="s">
        <v>57</v>
      </c>
      <c r="AH4" s="114"/>
      <c r="AI4" s="114"/>
      <c r="AJ4" s="114"/>
      <c r="AK4" s="115" t="s">
        <v>58</v>
      </c>
      <c r="AL4" s="115"/>
      <c r="AM4" s="115"/>
      <c r="AN4" s="115"/>
      <c r="AO4" s="115"/>
      <c r="AP4" s="64"/>
    </row>
    <row r="5" spans="2:42">
      <c r="B5" s="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AP5" s="7"/>
    </row>
    <row r="6" spans="2:42" customFormat="1" ht="20.45" customHeight="1">
      <c r="B6" s="5"/>
      <c r="Q6" s="117">
        <f>0</f>
        <v>0</v>
      </c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29"/>
      <c r="AC6" s="29"/>
      <c r="AP6" s="7"/>
    </row>
    <row r="7" spans="2:42" s="9" customFormat="1" ht="30" customHeight="1">
      <c r="B7" s="8"/>
      <c r="L7" s="65" t="s">
        <v>60</v>
      </c>
      <c r="M7" s="10"/>
      <c r="N7" s="10"/>
      <c r="O7" s="10"/>
      <c r="P7" s="10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66" t="s">
        <v>61</v>
      </c>
      <c r="AC7" s="30"/>
      <c r="AD7" s="30"/>
      <c r="AE7" s="30"/>
      <c r="AF7" s="10"/>
      <c r="AP7" s="11"/>
    </row>
    <row r="8" spans="2:42" s="9" customFormat="1" ht="21.6" customHeight="1">
      <c r="B8" s="8"/>
      <c r="Q8" s="36"/>
      <c r="R8" s="36"/>
      <c r="S8" s="36"/>
      <c r="T8" s="36"/>
      <c r="U8" s="36"/>
      <c r="X8" s="119" t="s">
        <v>62</v>
      </c>
      <c r="Y8" s="120"/>
      <c r="Z8" s="120"/>
      <c r="AA8" s="120"/>
      <c r="AB8" s="121">
        <v>0</v>
      </c>
      <c r="AC8" s="121"/>
      <c r="AD8" s="121"/>
      <c r="AE8" s="121"/>
      <c r="AF8" s="32" t="s">
        <v>0</v>
      </c>
      <c r="AP8" s="11"/>
    </row>
    <row r="9" spans="2:42" customFormat="1" ht="23.1" customHeight="1">
      <c r="B9" s="5"/>
      <c r="X9" s="122" t="s">
        <v>63</v>
      </c>
      <c r="Y9" s="122"/>
      <c r="Z9" s="122"/>
      <c r="AA9" s="122"/>
      <c r="AB9" s="123">
        <v>0</v>
      </c>
      <c r="AC9" s="123"/>
      <c r="AD9" s="123"/>
      <c r="AE9" s="123"/>
      <c r="AF9" s="33" t="s">
        <v>0</v>
      </c>
      <c r="AP9" s="7"/>
    </row>
    <row r="10" spans="2:42" customFormat="1" ht="20.45" customHeight="1">
      <c r="B10" s="5"/>
      <c r="X10" s="109" t="e">
        <f>#REF!</f>
        <v>#REF!</v>
      </c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34"/>
      <c r="AK10" s="34"/>
      <c r="AP10" s="7"/>
    </row>
    <row r="11" spans="2:42" customFormat="1" ht="39.75" customHeight="1">
      <c r="B11" s="5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34"/>
      <c r="AK11" s="34"/>
      <c r="AP11" s="7"/>
    </row>
    <row r="12" spans="2:42" customFormat="1" ht="15.75" customHeight="1">
      <c r="B12" s="5"/>
      <c r="C12" s="105" t="s">
        <v>69</v>
      </c>
      <c r="D12" s="105"/>
      <c r="E12" s="105"/>
      <c r="F12" s="105"/>
      <c r="G12" s="106"/>
      <c r="H12" s="106"/>
      <c r="I12" s="106"/>
      <c r="J12" s="106"/>
      <c r="K12" s="106"/>
      <c r="L12" s="106"/>
      <c r="M12" s="106"/>
      <c r="N12" s="106"/>
      <c r="X12" s="141" t="s">
        <v>64</v>
      </c>
      <c r="Y12" s="72"/>
      <c r="Z12" s="72"/>
      <c r="AA12" s="72"/>
      <c r="AB12" s="72"/>
      <c r="AC12" s="73"/>
      <c r="AD12" s="48"/>
      <c r="AE12" s="48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7"/>
    </row>
    <row r="13" spans="2:42" customFormat="1" ht="15.75" customHeight="1">
      <c r="B13" s="5"/>
      <c r="C13" s="13"/>
      <c r="D13" s="14"/>
      <c r="E13" s="14"/>
      <c r="F13" s="15"/>
      <c r="G13" s="13"/>
      <c r="H13" s="14"/>
      <c r="I13" s="14"/>
      <c r="J13" s="15"/>
      <c r="K13" s="13"/>
      <c r="L13" s="14"/>
      <c r="M13" s="14"/>
      <c r="N13" s="15"/>
      <c r="X13" s="142" t="s">
        <v>65</v>
      </c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7"/>
    </row>
    <row r="14" spans="2:42" customFormat="1" ht="8.25" customHeight="1">
      <c r="B14" s="5"/>
      <c r="C14" s="16"/>
      <c r="F14" s="17"/>
      <c r="G14" s="16"/>
      <c r="J14" s="17"/>
      <c r="K14" s="16"/>
      <c r="N14" s="17"/>
      <c r="X14" s="49"/>
      <c r="Y14" s="49"/>
      <c r="Z14" s="49"/>
      <c r="AA14" s="49"/>
      <c r="AB14" s="49"/>
      <c r="AC14" s="49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7"/>
    </row>
    <row r="15" spans="2:42" customFormat="1" ht="15.6" customHeight="1">
      <c r="B15" s="5"/>
      <c r="C15" s="16"/>
      <c r="F15" s="17"/>
      <c r="G15" s="16"/>
      <c r="J15" s="17"/>
      <c r="K15" s="16"/>
      <c r="N15" s="17"/>
      <c r="X15" s="143" t="s">
        <v>66</v>
      </c>
      <c r="Y15" s="48"/>
      <c r="Z15" s="48"/>
      <c r="AA15" s="48"/>
      <c r="AB15" s="48"/>
      <c r="AC15" s="48"/>
      <c r="AD15" s="48"/>
      <c r="AE15" s="46"/>
      <c r="AF15" s="47" t="s">
        <v>67</v>
      </c>
      <c r="AG15" s="46"/>
      <c r="AH15" s="46"/>
      <c r="AI15" s="46"/>
      <c r="AJ15" s="46"/>
      <c r="AK15" s="46"/>
      <c r="AL15" s="46"/>
      <c r="AM15" s="46"/>
      <c r="AN15" s="46"/>
      <c r="AO15" s="46"/>
      <c r="AP15" s="7"/>
    </row>
    <row r="16" spans="2:42" customFormat="1" ht="15.6" customHeight="1">
      <c r="B16" s="5"/>
      <c r="C16" s="18"/>
      <c r="D16" s="6"/>
      <c r="E16" s="6"/>
      <c r="F16" s="19"/>
      <c r="G16" s="18"/>
      <c r="H16" s="6"/>
      <c r="I16" s="6"/>
      <c r="J16" s="19"/>
      <c r="K16" s="18"/>
      <c r="L16" s="6"/>
      <c r="M16" s="6"/>
      <c r="N16" s="19"/>
      <c r="X16" s="47" t="s">
        <v>68</v>
      </c>
      <c r="Y16" s="46"/>
      <c r="Z16" s="46"/>
      <c r="AA16" s="46"/>
      <c r="AB16" s="46"/>
      <c r="AC16" s="46"/>
      <c r="AD16" s="46"/>
      <c r="AE16" s="46"/>
      <c r="AF16" s="47"/>
      <c r="AG16" s="46"/>
      <c r="AH16" s="46"/>
      <c r="AI16" s="46"/>
      <c r="AJ16" s="46"/>
      <c r="AK16" s="46"/>
      <c r="AL16" s="46"/>
      <c r="AM16" s="46"/>
      <c r="AN16" s="46"/>
      <c r="AO16" s="46"/>
      <c r="AP16" s="7"/>
    </row>
    <row r="17" spans="2:74" customFormat="1" ht="12.6" customHeight="1">
      <c r="B17" s="5"/>
      <c r="AP17" s="7"/>
    </row>
    <row r="18" spans="2:74" customFormat="1" ht="18.95" customHeight="1">
      <c r="B18" s="5"/>
      <c r="C18" s="98" t="s">
        <v>70</v>
      </c>
      <c r="D18" s="98"/>
      <c r="E18" s="98"/>
      <c r="F18" s="98"/>
      <c r="G18" s="98"/>
      <c r="H18" s="107" t="s">
        <v>71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97" t="s">
        <v>72</v>
      </c>
      <c r="X18" s="98"/>
      <c r="Y18" s="98"/>
      <c r="Z18" s="98"/>
      <c r="AA18" s="9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7"/>
    </row>
    <row r="19" spans="2:74" customFormat="1" ht="18.95" customHeight="1">
      <c r="B19" s="5"/>
      <c r="C19" s="97" t="s">
        <v>73</v>
      </c>
      <c r="D19" s="98"/>
      <c r="E19" s="98"/>
      <c r="F19" s="98"/>
      <c r="G19" s="98"/>
      <c r="H19" s="99" t="s">
        <v>74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1"/>
      <c r="AP19" s="7"/>
    </row>
    <row r="20" spans="2:74" customFormat="1" ht="21.6" customHeight="1">
      <c r="B20" s="5"/>
      <c r="C20" s="79" t="s">
        <v>75</v>
      </c>
      <c r="D20" s="80"/>
      <c r="E20" s="80"/>
      <c r="F20" s="80"/>
      <c r="G20" s="81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90"/>
      <c r="W20" s="97" t="s">
        <v>76</v>
      </c>
      <c r="X20" s="98"/>
      <c r="Y20" s="98"/>
      <c r="Z20" s="98"/>
      <c r="AA20" s="98"/>
      <c r="AB20" s="102" t="s">
        <v>77</v>
      </c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4"/>
      <c r="AP20" s="7"/>
    </row>
    <row r="21" spans="2:74" customFormat="1" ht="21.6" customHeight="1">
      <c r="B21" s="5"/>
      <c r="C21" s="85"/>
      <c r="D21" s="86"/>
      <c r="E21" s="86"/>
      <c r="F21" s="86"/>
      <c r="G21" s="87"/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 t="s">
        <v>78</v>
      </c>
      <c r="X21" s="98"/>
      <c r="Y21" s="98"/>
      <c r="Z21" s="98"/>
      <c r="AA21" s="98"/>
      <c r="AB21" s="102" t="s">
        <v>79</v>
      </c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4"/>
      <c r="AP21" s="7"/>
    </row>
    <row r="22" spans="2:74" customFormat="1" ht="21.6" customHeight="1">
      <c r="B22" s="5"/>
      <c r="C22" s="79" t="s">
        <v>80</v>
      </c>
      <c r="D22" s="80"/>
      <c r="E22" s="80"/>
      <c r="F22" s="80"/>
      <c r="G22" s="81"/>
      <c r="H22" s="88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90"/>
      <c r="AP22" s="7"/>
    </row>
    <row r="23" spans="2:74" customFormat="1" ht="11.45" customHeight="1">
      <c r="B23" s="5"/>
      <c r="C23" s="82"/>
      <c r="D23" s="83"/>
      <c r="E23" s="83"/>
      <c r="F23" s="83"/>
      <c r="G23" s="84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3"/>
      <c r="AP23" s="7"/>
    </row>
    <row r="24" spans="2:74" customFormat="1" ht="21.6" customHeight="1">
      <c r="B24" s="5"/>
      <c r="C24" s="82"/>
      <c r="D24" s="83"/>
      <c r="E24" s="83"/>
      <c r="F24" s="83"/>
      <c r="G24" s="84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3"/>
      <c r="AP24" s="7"/>
    </row>
    <row r="25" spans="2:74" customFormat="1" ht="18.95" customHeight="1">
      <c r="B25" s="5"/>
      <c r="C25" s="82"/>
      <c r="D25" s="83"/>
      <c r="E25" s="83"/>
      <c r="F25" s="83"/>
      <c r="G25" s="84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3"/>
      <c r="AP25" s="7"/>
    </row>
    <row r="26" spans="2:74" customFormat="1" ht="18.95" customHeight="1">
      <c r="B26" s="5"/>
      <c r="C26" s="85"/>
      <c r="D26" s="86"/>
      <c r="E26" s="86"/>
      <c r="F26" s="86"/>
      <c r="G26" s="87"/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6"/>
      <c r="AP26" s="7"/>
    </row>
    <row r="27" spans="2:74" customFormat="1" ht="22.5" customHeight="1" thickBo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</row>
    <row r="28" spans="2:74" customFormat="1" ht="14.25" customHeight="1" thickTop="1"/>
    <row r="30" spans="2:74" ht="24">
      <c r="AW30" s="144" t="s">
        <v>120</v>
      </c>
      <c r="AX30" s="145"/>
      <c r="AY30" s="145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</row>
    <row r="31" spans="2:74" ht="24">
      <c r="AW31" s="144" t="s">
        <v>121</v>
      </c>
      <c r="AX31" s="145"/>
      <c r="AY31" s="145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</row>
    <row r="32" spans="2:74" ht="24">
      <c r="AW32" s="144" t="s">
        <v>122</v>
      </c>
      <c r="AX32" s="145"/>
      <c r="AY32" s="145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</row>
    <row r="33" spans="49:74" ht="24">
      <c r="AW33" s="144" t="s">
        <v>123</v>
      </c>
      <c r="AX33" s="145"/>
      <c r="AY33" s="145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</row>
    <row r="34" spans="49:74" ht="24">
      <c r="AW34" s="144" t="s">
        <v>124</v>
      </c>
      <c r="AX34" s="145"/>
      <c r="AY34" s="145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</row>
    <row r="35" spans="49:74" ht="24">
      <c r="AW35" s="144" t="s">
        <v>125</v>
      </c>
      <c r="AX35" s="145"/>
      <c r="AY35" s="145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</row>
    <row r="36" spans="49:74" ht="24">
      <c r="AW36" s="144" t="s">
        <v>126</v>
      </c>
      <c r="AX36" s="145"/>
      <c r="AY36" s="145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</row>
    <row r="37" spans="49:74" ht="19.5">
      <c r="BA37" s="61"/>
    </row>
  </sheetData>
  <mergeCells count="30">
    <mergeCell ref="X10:AI11"/>
    <mergeCell ref="B2:AP2"/>
    <mergeCell ref="AG3:AJ3"/>
    <mergeCell ref="AK3:AO3"/>
    <mergeCell ref="C4:AC4"/>
    <mergeCell ref="AG4:AJ4"/>
    <mergeCell ref="AK4:AO4"/>
    <mergeCell ref="Q6:AA7"/>
    <mergeCell ref="X8:AA8"/>
    <mergeCell ref="AB8:AE8"/>
    <mergeCell ref="X9:AA9"/>
    <mergeCell ref="AB9:AE9"/>
    <mergeCell ref="C12:F12"/>
    <mergeCell ref="G12:J12"/>
    <mergeCell ref="K12:N12"/>
    <mergeCell ref="X13:AO13"/>
    <mergeCell ref="C18:G18"/>
    <mergeCell ref="H18:V18"/>
    <mergeCell ref="W18:AA18"/>
    <mergeCell ref="AB18:AO18"/>
    <mergeCell ref="C22:G26"/>
    <mergeCell ref="H22:AO26"/>
    <mergeCell ref="C19:G19"/>
    <mergeCell ref="H19:AO19"/>
    <mergeCell ref="C20:G21"/>
    <mergeCell ref="H20:V21"/>
    <mergeCell ref="W20:AA20"/>
    <mergeCell ref="AB20:AO20"/>
    <mergeCell ref="W21:AA21"/>
    <mergeCell ref="AB21:AO21"/>
  </mergeCells>
  <phoneticPr fontId="1"/>
  <hyperlinks>
    <hyperlink ref="X15" r:id="rId1" display="TEL:000-0000-0000" xr:uid="{0CAF80A4-2FE3-4EBA-911D-B2AC30E9547A}"/>
  </hyperlinks>
  <pageMargins left="0.7" right="0.7" top="0.75" bottom="0.75" header="0.3" footer="0.3"/>
  <pageSetup paperSize="9" scale="63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8F0FC-DA84-4F24-8BCB-F57ED2A77CA8}">
  <sheetPr>
    <pageSetUpPr fitToPage="1"/>
  </sheetPr>
  <dimension ref="A1:T30"/>
  <sheetViews>
    <sheetView view="pageBreakPreview" zoomScale="85" zoomScaleNormal="100" zoomScaleSheetLayoutView="85" workbookViewId="0">
      <selection activeCell="H28" sqref="H28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5" width="3.125" style="20"/>
    <col min="16" max="16" width="10.75" style="20" customWidth="1"/>
    <col min="17" max="17" width="10.25" style="20" customWidth="1"/>
    <col min="18" max="18" width="14.375" style="20" customWidth="1"/>
    <col min="19" max="19" width="13.5" style="20" customWidth="1"/>
    <col min="20" max="20" width="11.875" style="20" customWidth="1"/>
    <col min="21" max="16384" width="3.125" style="20"/>
  </cols>
  <sheetData>
    <row r="1" spans="1:20" customFormat="1" ht="56.25" customHeight="1">
      <c r="A1" s="35">
        <v>2</v>
      </c>
      <c r="B1" s="35">
        <f ca="1">IF(COUNT(A:A)&gt;1,MAX(A:A),_xlfn.SHEETS()-2)</f>
        <v>11</v>
      </c>
      <c r="C1" s="135" t="str">
        <f>"Page "&amp;8&amp;" of "&amp;COUNT(Breakdown!$H$6:$H$29)+1</f>
        <v>Page 8 of 11</v>
      </c>
      <c r="D1" s="135"/>
      <c r="E1" s="135"/>
      <c r="F1" s="135"/>
      <c r="G1" s="135"/>
      <c r="H1" s="135"/>
      <c r="I1" s="135"/>
    </row>
    <row r="2" spans="1:20" customFormat="1" ht="21.75" customHeight="1">
      <c r="A2" s="136" t="s">
        <v>106</v>
      </c>
      <c r="B2" s="136"/>
      <c r="C2" s="136"/>
      <c r="D2" s="136"/>
      <c r="E2" s="136"/>
      <c r="F2" s="136"/>
      <c r="G2" s="136"/>
      <c r="H2" s="136"/>
      <c r="I2" s="136"/>
    </row>
    <row r="3" spans="1:20" customFormat="1" ht="15" customHeight="1">
      <c r="B3" s="59" t="str">
        <f>"Project: "&amp;Cover!$H$18</f>
        <v>Project: Renovation Project</v>
      </c>
    </row>
    <row r="4" spans="1:20" customFormat="1" ht="15" customHeight="1">
      <c r="B4" s="58" t="str">
        <f>"Quote No: "&amp;Cover!$AK$3</f>
        <v>Quote No: 00000001</v>
      </c>
      <c r="P4" s="150" t="s">
        <v>102</v>
      </c>
      <c r="Q4" s="150"/>
      <c r="R4" s="150"/>
      <c r="S4" s="150"/>
      <c r="T4" s="150"/>
    </row>
    <row r="5" spans="1:20" ht="22.5">
      <c r="B5" s="37" t="s">
        <v>2</v>
      </c>
      <c r="C5" s="50" t="s">
        <v>83</v>
      </c>
      <c r="D5" s="38" t="s">
        <v>84</v>
      </c>
      <c r="E5" s="38" t="s">
        <v>85</v>
      </c>
      <c r="F5" s="38" t="s">
        <v>86</v>
      </c>
      <c r="G5" s="75" t="s">
        <v>87</v>
      </c>
      <c r="H5" s="38" t="s">
        <v>88</v>
      </c>
      <c r="I5" s="50" t="s">
        <v>89</v>
      </c>
      <c r="P5" s="77" t="s">
        <v>85</v>
      </c>
      <c r="Q5" s="77" t="s">
        <v>109</v>
      </c>
      <c r="R5" s="77" t="s">
        <v>88</v>
      </c>
      <c r="S5" s="77" t="s">
        <v>104</v>
      </c>
      <c r="T5" s="78" t="s">
        <v>105</v>
      </c>
    </row>
    <row r="6" spans="1:20" customFormat="1" ht="20.100000000000001" customHeight="1">
      <c r="B6" s="137" t="str">
        <f>Breakdown!B12&amp;"." &amp; Breakdown!C12</f>
        <v>7.Item G</v>
      </c>
      <c r="C6" s="138"/>
      <c r="D6" s="138"/>
      <c r="E6" s="138"/>
      <c r="F6" s="138"/>
      <c r="G6" s="138"/>
      <c r="H6" s="138"/>
      <c r="I6" s="139"/>
      <c r="J6" s="20" t="s">
        <v>3</v>
      </c>
      <c r="P6" s="52"/>
      <c r="Q6" s="53"/>
      <c r="R6" s="53"/>
      <c r="S6" s="53"/>
      <c r="T6" s="153"/>
    </row>
    <row r="7" spans="1:20" customFormat="1" ht="20.100000000000001" customHeight="1">
      <c r="B7" s="41">
        <v>1</v>
      </c>
      <c r="C7" s="42" t="s">
        <v>115</v>
      </c>
      <c r="D7" s="40"/>
      <c r="E7" s="43">
        <v>1</v>
      </c>
      <c r="F7" s="44" t="s">
        <v>100</v>
      </c>
      <c r="G7" s="45">
        <v>7000</v>
      </c>
      <c r="H7" s="45">
        <f>IF(AND(E7="",G7=""),"",E7*G7)</f>
        <v>7000</v>
      </c>
      <c r="I7" s="40"/>
      <c r="J7" s="20" t="s">
        <v>3</v>
      </c>
      <c r="P7" s="43">
        <v>1</v>
      </c>
      <c r="Q7" s="45">
        <v>6000</v>
      </c>
      <c r="R7" s="45">
        <f t="shared" ref="R7:R29" si="0">IF(AND($P7="",$Q7=""),"",$P7*$Q7)</f>
        <v>6000</v>
      </c>
      <c r="S7" s="51">
        <f t="shared" ref="S7:S29" si="1">IF($H7="","",$H7-IF($R7="",0,$R7))</f>
        <v>1000</v>
      </c>
      <c r="T7" s="151" t="str">
        <f t="shared" ref="T7:T30" si="2">IF(S7="","",ROUND(S7/H7 *100,1) &amp; "%")</f>
        <v>14.3%</v>
      </c>
    </row>
    <row r="8" spans="1:20" customFormat="1" ht="20.100000000000001" customHeight="1">
      <c r="B8" s="41"/>
      <c r="C8" s="42"/>
      <c r="D8" s="40"/>
      <c r="E8" s="43"/>
      <c r="F8" s="44"/>
      <c r="G8" s="45"/>
      <c r="H8" s="45" t="str">
        <f t="shared" ref="H8:H29" si="3">IF(AND(E8="",G8=""),"",E8*G8)</f>
        <v/>
      </c>
      <c r="I8" s="40"/>
      <c r="J8" s="20" t="s">
        <v>3</v>
      </c>
      <c r="P8" s="43"/>
      <c r="Q8" s="45"/>
      <c r="R8" s="45" t="str">
        <f t="shared" si="0"/>
        <v/>
      </c>
      <c r="S8" s="51" t="str">
        <f t="shared" si="1"/>
        <v/>
      </c>
      <c r="T8" s="151" t="str">
        <f t="shared" si="2"/>
        <v/>
      </c>
    </row>
    <row r="9" spans="1:20" customFormat="1" ht="20.100000000000001" customHeight="1">
      <c r="B9" s="41"/>
      <c r="C9" s="42"/>
      <c r="D9" s="40"/>
      <c r="E9" s="43"/>
      <c r="F9" s="44"/>
      <c r="G9" s="45"/>
      <c r="H9" s="45" t="str">
        <f t="shared" si="3"/>
        <v/>
      </c>
      <c r="I9" s="40"/>
      <c r="J9" s="20" t="s">
        <v>3</v>
      </c>
      <c r="P9" s="43"/>
      <c r="Q9" s="45"/>
      <c r="R9" s="45" t="str">
        <f t="shared" si="0"/>
        <v/>
      </c>
      <c r="S9" s="51" t="str">
        <f t="shared" si="1"/>
        <v/>
      </c>
      <c r="T9" s="151" t="str">
        <f t="shared" si="2"/>
        <v/>
      </c>
    </row>
    <row r="10" spans="1:20" customFormat="1" ht="20.100000000000001" customHeight="1">
      <c r="B10" s="24"/>
      <c r="C10" s="31"/>
      <c r="D10" s="25"/>
      <c r="E10" s="26"/>
      <c r="F10" s="27"/>
      <c r="G10" s="28"/>
      <c r="H10" s="45" t="str">
        <f t="shared" si="3"/>
        <v/>
      </c>
      <c r="I10" s="25"/>
      <c r="J10" s="20" t="s">
        <v>3</v>
      </c>
      <c r="P10" s="43"/>
      <c r="Q10" s="45"/>
      <c r="R10" s="45" t="str">
        <f t="shared" si="0"/>
        <v/>
      </c>
      <c r="S10" s="51" t="str">
        <f t="shared" si="1"/>
        <v/>
      </c>
      <c r="T10" s="151" t="str">
        <f t="shared" si="2"/>
        <v/>
      </c>
    </row>
    <row r="11" spans="1:20" customFormat="1" ht="20.100000000000001" customHeight="1">
      <c r="B11" s="24"/>
      <c r="C11" s="31"/>
      <c r="D11" s="25"/>
      <c r="E11" s="26"/>
      <c r="F11" s="27"/>
      <c r="G11" s="28"/>
      <c r="H11" s="45" t="str">
        <f t="shared" si="3"/>
        <v/>
      </c>
      <c r="I11" s="25"/>
      <c r="J11" s="20" t="s">
        <v>3</v>
      </c>
      <c r="P11" s="43"/>
      <c r="Q11" s="45"/>
      <c r="R11" s="45" t="str">
        <f t="shared" si="0"/>
        <v/>
      </c>
      <c r="S11" s="51" t="str">
        <f t="shared" si="1"/>
        <v/>
      </c>
      <c r="T11" s="151" t="str">
        <f t="shared" si="2"/>
        <v/>
      </c>
    </row>
    <row r="12" spans="1:20" customFormat="1" ht="20.100000000000001" customHeight="1">
      <c r="B12" s="24"/>
      <c r="C12" s="31"/>
      <c r="D12" s="25"/>
      <c r="E12" s="26"/>
      <c r="F12" s="27"/>
      <c r="G12" s="28"/>
      <c r="H12" s="45" t="str">
        <f t="shared" si="3"/>
        <v/>
      </c>
      <c r="I12" s="25"/>
      <c r="J12" s="20" t="s">
        <v>3</v>
      </c>
      <c r="P12" s="43"/>
      <c r="Q12" s="45"/>
      <c r="R12" s="45" t="str">
        <f t="shared" si="0"/>
        <v/>
      </c>
      <c r="S12" s="51" t="str">
        <f t="shared" si="1"/>
        <v/>
      </c>
      <c r="T12" s="151" t="str">
        <f t="shared" si="2"/>
        <v/>
      </c>
    </row>
    <row r="13" spans="1:20" customFormat="1" ht="20.100000000000001" customHeight="1">
      <c r="B13" s="24"/>
      <c r="C13" s="31"/>
      <c r="D13" s="25"/>
      <c r="E13" s="26"/>
      <c r="F13" s="27"/>
      <c r="G13" s="28"/>
      <c r="H13" s="45" t="str">
        <f t="shared" si="3"/>
        <v/>
      </c>
      <c r="I13" s="25"/>
      <c r="J13" s="20" t="s">
        <v>3</v>
      </c>
      <c r="P13" s="43"/>
      <c r="Q13" s="45"/>
      <c r="R13" s="45" t="str">
        <f t="shared" si="0"/>
        <v/>
      </c>
      <c r="S13" s="51" t="str">
        <f t="shared" si="1"/>
        <v/>
      </c>
      <c r="T13" s="151" t="str">
        <f t="shared" si="2"/>
        <v/>
      </c>
    </row>
    <row r="14" spans="1:20" customFormat="1" ht="20.100000000000001" customHeight="1">
      <c r="B14" s="24"/>
      <c r="C14" s="31"/>
      <c r="D14" s="25"/>
      <c r="E14" s="26"/>
      <c r="F14" s="27"/>
      <c r="G14" s="28"/>
      <c r="H14" s="45" t="str">
        <f t="shared" si="3"/>
        <v/>
      </c>
      <c r="I14" s="25"/>
      <c r="J14" s="20" t="s">
        <v>3</v>
      </c>
      <c r="P14" s="43"/>
      <c r="Q14" s="45"/>
      <c r="R14" s="45" t="str">
        <f t="shared" si="0"/>
        <v/>
      </c>
      <c r="S14" s="51" t="str">
        <f t="shared" si="1"/>
        <v/>
      </c>
      <c r="T14" s="151" t="str">
        <f t="shared" si="2"/>
        <v/>
      </c>
    </row>
    <row r="15" spans="1:20" customFormat="1" ht="20.100000000000001" customHeight="1">
      <c r="B15" s="24"/>
      <c r="C15" s="31"/>
      <c r="D15" s="25"/>
      <c r="E15" s="26"/>
      <c r="F15" s="27"/>
      <c r="G15" s="28"/>
      <c r="H15" s="45" t="str">
        <f t="shared" si="3"/>
        <v/>
      </c>
      <c r="I15" s="25"/>
      <c r="J15" s="20" t="s">
        <v>3</v>
      </c>
      <c r="P15" s="43"/>
      <c r="Q15" s="45"/>
      <c r="R15" s="45" t="str">
        <f t="shared" si="0"/>
        <v/>
      </c>
      <c r="S15" s="51" t="str">
        <f t="shared" si="1"/>
        <v/>
      </c>
      <c r="T15" s="151" t="str">
        <f t="shared" si="2"/>
        <v/>
      </c>
    </row>
    <row r="16" spans="1:20" customFormat="1" ht="20.100000000000001" customHeight="1">
      <c r="B16" s="24"/>
      <c r="C16" s="31"/>
      <c r="D16" s="25"/>
      <c r="E16" s="26"/>
      <c r="F16" s="27"/>
      <c r="G16" s="28"/>
      <c r="H16" s="45" t="str">
        <f t="shared" si="3"/>
        <v/>
      </c>
      <c r="I16" s="25"/>
      <c r="J16" s="20" t="s">
        <v>3</v>
      </c>
      <c r="P16" s="43"/>
      <c r="Q16" s="45"/>
      <c r="R16" s="45" t="str">
        <f t="shared" si="0"/>
        <v/>
      </c>
      <c r="S16" s="51" t="str">
        <f t="shared" si="1"/>
        <v/>
      </c>
      <c r="T16" s="151" t="str">
        <f t="shared" si="2"/>
        <v/>
      </c>
    </row>
    <row r="17" spans="2:20" customFormat="1" ht="20.100000000000001" customHeight="1">
      <c r="B17" s="24"/>
      <c r="C17" s="31"/>
      <c r="D17" s="25"/>
      <c r="E17" s="26"/>
      <c r="F17" s="27"/>
      <c r="G17" s="28"/>
      <c r="H17" s="45" t="str">
        <f t="shared" si="3"/>
        <v/>
      </c>
      <c r="I17" s="25"/>
      <c r="J17" s="20" t="s">
        <v>3</v>
      </c>
      <c r="P17" s="43"/>
      <c r="Q17" s="45"/>
      <c r="R17" s="45" t="str">
        <f t="shared" si="0"/>
        <v/>
      </c>
      <c r="S17" s="51" t="str">
        <f t="shared" si="1"/>
        <v/>
      </c>
      <c r="T17" s="151" t="str">
        <f t="shared" si="2"/>
        <v/>
      </c>
    </row>
    <row r="18" spans="2:20" customFormat="1" ht="20.100000000000001" customHeight="1">
      <c r="B18" s="24"/>
      <c r="C18" s="31"/>
      <c r="D18" s="25"/>
      <c r="E18" s="26"/>
      <c r="F18" s="27"/>
      <c r="G18" s="28"/>
      <c r="H18" s="45" t="str">
        <f t="shared" si="3"/>
        <v/>
      </c>
      <c r="I18" s="25"/>
      <c r="J18" s="20" t="s">
        <v>3</v>
      </c>
      <c r="P18" s="43"/>
      <c r="Q18" s="45"/>
      <c r="R18" s="45" t="str">
        <f t="shared" si="0"/>
        <v/>
      </c>
      <c r="S18" s="51" t="str">
        <f t="shared" si="1"/>
        <v/>
      </c>
      <c r="T18" s="151" t="str">
        <f t="shared" si="2"/>
        <v/>
      </c>
    </row>
    <row r="19" spans="2:20" customFormat="1" ht="20.100000000000001" customHeight="1">
      <c r="B19" s="24"/>
      <c r="C19" s="31"/>
      <c r="D19" s="25"/>
      <c r="E19" s="26"/>
      <c r="F19" s="27"/>
      <c r="G19" s="28"/>
      <c r="H19" s="45" t="str">
        <f t="shared" si="3"/>
        <v/>
      </c>
      <c r="I19" s="25"/>
      <c r="J19" s="20" t="s">
        <v>3</v>
      </c>
      <c r="P19" s="43"/>
      <c r="Q19" s="45"/>
      <c r="R19" s="45" t="str">
        <f t="shared" si="0"/>
        <v/>
      </c>
      <c r="S19" s="51" t="str">
        <f t="shared" si="1"/>
        <v/>
      </c>
      <c r="T19" s="151" t="str">
        <f t="shared" si="2"/>
        <v/>
      </c>
    </row>
    <row r="20" spans="2:20" customFormat="1" ht="20.100000000000001" customHeight="1">
      <c r="B20" s="24"/>
      <c r="C20" s="31"/>
      <c r="D20" s="25"/>
      <c r="E20" s="26"/>
      <c r="F20" s="27"/>
      <c r="G20" s="28"/>
      <c r="H20" s="45" t="str">
        <f t="shared" si="3"/>
        <v/>
      </c>
      <c r="I20" s="25"/>
      <c r="J20" s="20" t="s">
        <v>3</v>
      </c>
      <c r="P20" s="43"/>
      <c r="Q20" s="45"/>
      <c r="R20" s="45" t="str">
        <f t="shared" si="0"/>
        <v/>
      </c>
      <c r="S20" s="51" t="str">
        <f t="shared" si="1"/>
        <v/>
      </c>
      <c r="T20" s="151" t="str">
        <f t="shared" si="2"/>
        <v/>
      </c>
    </row>
    <row r="21" spans="2:20" customFormat="1" ht="20.100000000000001" customHeight="1">
      <c r="B21" s="24"/>
      <c r="C21" s="31"/>
      <c r="D21" s="25"/>
      <c r="E21" s="26"/>
      <c r="F21" s="27"/>
      <c r="G21" s="28"/>
      <c r="H21" s="45" t="str">
        <f t="shared" si="3"/>
        <v/>
      </c>
      <c r="I21" s="25"/>
      <c r="J21" s="20" t="s">
        <v>3</v>
      </c>
      <c r="P21" s="43"/>
      <c r="Q21" s="45"/>
      <c r="R21" s="45" t="str">
        <f t="shared" si="0"/>
        <v/>
      </c>
      <c r="S21" s="51" t="str">
        <f t="shared" si="1"/>
        <v/>
      </c>
      <c r="T21" s="151" t="str">
        <f t="shared" si="2"/>
        <v/>
      </c>
    </row>
    <row r="22" spans="2:20" customFormat="1" ht="20.100000000000001" customHeight="1">
      <c r="B22" s="24"/>
      <c r="C22" s="31"/>
      <c r="D22" s="25"/>
      <c r="E22" s="26"/>
      <c r="F22" s="27"/>
      <c r="G22" s="28"/>
      <c r="H22" s="45" t="str">
        <f t="shared" si="3"/>
        <v/>
      </c>
      <c r="I22" s="25"/>
      <c r="J22" s="20" t="s">
        <v>3</v>
      </c>
      <c r="P22" s="43"/>
      <c r="Q22" s="45"/>
      <c r="R22" s="45" t="str">
        <f t="shared" si="0"/>
        <v/>
      </c>
      <c r="S22" s="51" t="str">
        <f t="shared" si="1"/>
        <v/>
      </c>
      <c r="T22" s="151" t="str">
        <f t="shared" si="2"/>
        <v/>
      </c>
    </row>
    <row r="23" spans="2:20" customFormat="1" ht="20.100000000000001" customHeight="1">
      <c r="B23" s="24"/>
      <c r="C23" s="31"/>
      <c r="D23" s="25"/>
      <c r="E23" s="26"/>
      <c r="F23" s="27"/>
      <c r="G23" s="28"/>
      <c r="H23" s="45" t="str">
        <f t="shared" si="3"/>
        <v/>
      </c>
      <c r="I23" s="25"/>
      <c r="J23" s="20" t="s">
        <v>3</v>
      </c>
      <c r="P23" s="43"/>
      <c r="Q23" s="45"/>
      <c r="R23" s="45" t="str">
        <f t="shared" si="0"/>
        <v/>
      </c>
      <c r="S23" s="51" t="str">
        <f t="shared" si="1"/>
        <v/>
      </c>
      <c r="T23" s="151" t="str">
        <f t="shared" si="2"/>
        <v/>
      </c>
    </row>
    <row r="24" spans="2:20" customFormat="1" ht="20.100000000000001" customHeight="1">
      <c r="B24" s="24"/>
      <c r="C24" s="31"/>
      <c r="D24" s="25"/>
      <c r="E24" s="26"/>
      <c r="F24" s="27"/>
      <c r="G24" s="28"/>
      <c r="H24" s="45" t="str">
        <f t="shared" si="3"/>
        <v/>
      </c>
      <c r="I24" s="25"/>
      <c r="J24" s="20" t="s">
        <v>3</v>
      </c>
      <c r="P24" s="43"/>
      <c r="Q24" s="45"/>
      <c r="R24" s="45" t="str">
        <f t="shared" si="0"/>
        <v/>
      </c>
      <c r="S24" s="51" t="str">
        <f t="shared" si="1"/>
        <v/>
      </c>
      <c r="T24" s="151" t="str">
        <f t="shared" si="2"/>
        <v/>
      </c>
    </row>
    <row r="25" spans="2:20" customFormat="1" ht="20.100000000000001" customHeight="1">
      <c r="B25" s="24"/>
      <c r="C25" s="31"/>
      <c r="D25" s="25"/>
      <c r="E25" s="26"/>
      <c r="F25" s="27"/>
      <c r="G25" s="28"/>
      <c r="H25" s="45" t="str">
        <f t="shared" si="3"/>
        <v/>
      </c>
      <c r="I25" s="25"/>
      <c r="J25" s="20" t="s">
        <v>3</v>
      </c>
      <c r="P25" s="43"/>
      <c r="Q25" s="45"/>
      <c r="R25" s="45" t="str">
        <f t="shared" si="0"/>
        <v/>
      </c>
      <c r="S25" s="51" t="str">
        <f t="shared" si="1"/>
        <v/>
      </c>
      <c r="T25" s="151" t="str">
        <f t="shared" si="2"/>
        <v/>
      </c>
    </row>
    <row r="26" spans="2:20" customFormat="1" ht="20.100000000000001" customHeight="1">
      <c r="B26" s="24"/>
      <c r="C26" s="31"/>
      <c r="D26" s="25"/>
      <c r="E26" s="26"/>
      <c r="F26" s="27"/>
      <c r="G26" s="28"/>
      <c r="H26" s="45" t="str">
        <f t="shared" si="3"/>
        <v/>
      </c>
      <c r="I26" s="25"/>
      <c r="J26" s="20" t="s">
        <v>3</v>
      </c>
      <c r="P26" s="43"/>
      <c r="Q26" s="45"/>
      <c r="R26" s="45" t="str">
        <f t="shared" si="0"/>
        <v/>
      </c>
      <c r="S26" s="51" t="str">
        <f t="shared" si="1"/>
        <v/>
      </c>
      <c r="T26" s="151" t="str">
        <f t="shared" si="2"/>
        <v/>
      </c>
    </row>
    <row r="27" spans="2:20" customFormat="1" ht="20.100000000000001" customHeight="1">
      <c r="B27" s="24"/>
      <c r="C27" s="31"/>
      <c r="D27" s="25"/>
      <c r="E27" s="26"/>
      <c r="F27" s="27"/>
      <c r="G27" s="28"/>
      <c r="H27" s="45" t="str">
        <f t="shared" si="3"/>
        <v/>
      </c>
      <c r="I27" s="25"/>
      <c r="J27" s="20" t="s">
        <v>3</v>
      </c>
      <c r="P27" s="43"/>
      <c r="Q27" s="45"/>
      <c r="R27" s="45" t="str">
        <f t="shared" si="0"/>
        <v/>
      </c>
      <c r="S27" s="51" t="str">
        <f t="shared" si="1"/>
        <v/>
      </c>
      <c r="T27" s="151" t="str">
        <f t="shared" si="2"/>
        <v/>
      </c>
    </row>
    <row r="28" spans="2:20" customFormat="1" ht="20.100000000000001" customHeight="1">
      <c r="B28" s="24"/>
      <c r="C28" s="31"/>
      <c r="D28" s="25"/>
      <c r="E28" s="26"/>
      <c r="F28" s="27"/>
      <c r="G28" s="28"/>
      <c r="H28" s="45" t="str">
        <f t="shared" si="3"/>
        <v/>
      </c>
      <c r="I28" s="25"/>
      <c r="J28" s="20" t="s">
        <v>3</v>
      </c>
      <c r="P28" s="43"/>
      <c r="Q28" s="45"/>
      <c r="R28" s="45" t="str">
        <f t="shared" si="0"/>
        <v/>
      </c>
      <c r="S28" s="51" t="str">
        <f t="shared" si="1"/>
        <v/>
      </c>
      <c r="T28" s="151" t="str">
        <f t="shared" si="2"/>
        <v/>
      </c>
    </row>
    <row r="29" spans="2:20" customFormat="1" ht="20.100000000000001" customHeight="1">
      <c r="B29" s="24"/>
      <c r="C29" s="31"/>
      <c r="D29" s="25"/>
      <c r="E29" s="26"/>
      <c r="F29" s="27"/>
      <c r="G29" s="28"/>
      <c r="H29" s="45" t="str">
        <f t="shared" si="3"/>
        <v/>
      </c>
      <c r="I29" s="25"/>
      <c r="J29" s="20" t="s">
        <v>3</v>
      </c>
      <c r="P29" s="43"/>
      <c r="Q29" s="45"/>
      <c r="R29" s="45" t="str">
        <f t="shared" si="0"/>
        <v/>
      </c>
      <c r="S29" s="51" t="str">
        <f t="shared" si="1"/>
        <v/>
      </c>
      <c r="T29" s="151" t="str">
        <f t="shared" si="2"/>
        <v/>
      </c>
    </row>
    <row r="30" spans="2:20" customFormat="1" ht="20.100000000000001" customHeight="1">
      <c r="B30" s="24"/>
      <c r="C30" s="31" t="s">
        <v>108</v>
      </c>
      <c r="D30" s="25"/>
      <c r="E30" s="26"/>
      <c r="F30" s="27"/>
      <c r="G30" s="28"/>
      <c r="H30" s="28">
        <f>SUM(H7:H29)</f>
        <v>7000</v>
      </c>
      <c r="I30" s="25"/>
      <c r="J30" s="20" t="s">
        <v>3</v>
      </c>
      <c r="P30" s="152"/>
      <c r="Q30" s="152"/>
      <c r="R30" s="51">
        <f>SUM(R7:R29)</f>
        <v>6000</v>
      </c>
      <c r="S30" s="51">
        <f>IF(H30="","",H30-IF(R30="",0,R30))</f>
        <v>1000</v>
      </c>
      <c r="T30" s="151" t="str">
        <f t="shared" si="2"/>
        <v>14.3%</v>
      </c>
    </row>
  </sheetData>
  <mergeCells count="4">
    <mergeCell ref="C1:I1"/>
    <mergeCell ref="A2:I2"/>
    <mergeCell ref="B6:I6"/>
    <mergeCell ref="P4:T4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9606E-95D2-473B-A1F6-F59EC4B995A1}">
  <sheetPr>
    <pageSetUpPr fitToPage="1"/>
  </sheetPr>
  <dimension ref="A1:T30"/>
  <sheetViews>
    <sheetView view="pageBreakPreview" zoomScale="85" zoomScaleNormal="100" zoomScaleSheetLayoutView="85" workbookViewId="0">
      <selection activeCell="I30" sqref="I30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5" width="3.125" style="20"/>
    <col min="16" max="16" width="10.75" style="20" customWidth="1"/>
    <col min="17" max="17" width="10.25" style="20" customWidth="1"/>
    <col min="18" max="18" width="14.375" style="20" customWidth="1"/>
    <col min="19" max="19" width="13.5" style="20" customWidth="1"/>
    <col min="20" max="20" width="11.75" style="20" customWidth="1"/>
    <col min="21" max="16384" width="3.125" style="20"/>
  </cols>
  <sheetData>
    <row r="1" spans="1:20" customFormat="1" ht="56.25" customHeight="1">
      <c r="A1" s="35">
        <v>2</v>
      </c>
      <c r="B1" s="35">
        <f ca="1">IF(COUNT(A:A)&gt;1,MAX(A:A),_xlfn.SHEETS()-2)</f>
        <v>11</v>
      </c>
      <c r="C1" s="135" t="str">
        <f>"Page "&amp;9&amp;" of "&amp;COUNT(Breakdown!$H$6:$H$29)+1</f>
        <v>Page 9 of 11</v>
      </c>
      <c r="D1" s="135"/>
      <c r="E1" s="135"/>
      <c r="F1" s="135"/>
      <c r="G1" s="135"/>
      <c r="H1" s="135"/>
      <c r="I1" s="135"/>
    </row>
    <row r="2" spans="1:20" customFormat="1" ht="21.75" customHeight="1">
      <c r="A2" s="136" t="s">
        <v>106</v>
      </c>
      <c r="B2" s="136"/>
      <c r="C2" s="136"/>
      <c r="D2" s="136"/>
      <c r="E2" s="136"/>
      <c r="F2" s="136"/>
      <c r="G2" s="136"/>
      <c r="H2" s="136"/>
      <c r="I2" s="136"/>
    </row>
    <row r="3" spans="1:20" customFormat="1" ht="15" customHeight="1">
      <c r="B3" s="59" t="str">
        <f>"Project: "&amp;Cover!$H$18</f>
        <v>Project: Renovation Project</v>
      </c>
    </row>
    <row r="4" spans="1:20" customFormat="1" ht="15" customHeight="1">
      <c r="B4" s="58" t="str">
        <f>"Quote No: "&amp;Cover!$AK$3</f>
        <v>Quote No: 00000001</v>
      </c>
      <c r="P4" s="150" t="s">
        <v>102</v>
      </c>
      <c r="Q4" s="150"/>
      <c r="R4" s="150"/>
      <c r="S4" s="150"/>
      <c r="T4" s="150"/>
    </row>
    <row r="5" spans="1:20" ht="22.5">
      <c r="B5" s="37" t="s">
        <v>2</v>
      </c>
      <c r="C5" s="50" t="s">
        <v>83</v>
      </c>
      <c r="D5" s="38" t="s">
        <v>84</v>
      </c>
      <c r="E5" s="38" t="s">
        <v>85</v>
      </c>
      <c r="F5" s="38" t="s">
        <v>86</v>
      </c>
      <c r="G5" s="75" t="s">
        <v>87</v>
      </c>
      <c r="H5" s="38" t="s">
        <v>88</v>
      </c>
      <c r="I5" s="50" t="s">
        <v>89</v>
      </c>
      <c r="P5" s="77" t="s">
        <v>85</v>
      </c>
      <c r="Q5" s="77" t="s">
        <v>109</v>
      </c>
      <c r="R5" s="77" t="s">
        <v>88</v>
      </c>
      <c r="S5" s="77" t="s">
        <v>104</v>
      </c>
      <c r="T5" s="78" t="s">
        <v>105</v>
      </c>
    </row>
    <row r="6" spans="1:20" customFormat="1" ht="20.100000000000001" customHeight="1">
      <c r="B6" s="137" t="str">
        <f>Breakdown!B13&amp;"." &amp; Breakdown!C13</f>
        <v>8.Item H</v>
      </c>
      <c r="C6" s="138"/>
      <c r="D6" s="138"/>
      <c r="E6" s="138"/>
      <c r="F6" s="138"/>
      <c r="G6" s="138"/>
      <c r="H6" s="138"/>
      <c r="I6" s="139"/>
      <c r="J6" s="20" t="s">
        <v>3</v>
      </c>
      <c r="P6" s="52"/>
      <c r="Q6" s="53"/>
      <c r="R6" s="53"/>
      <c r="S6" s="53"/>
      <c r="T6" s="153"/>
    </row>
    <row r="7" spans="1:20" customFormat="1" ht="20.100000000000001" customHeight="1">
      <c r="B7" s="41">
        <v>1</v>
      </c>
      <c r="C7" s="54" t="s">
        <v>116</v>
      </c>
      <c r="D7" s="55"/>
      <c r="E7" s="43">
        <v>1</v>
      </c>
      <c r="F7" s="44" t="s">
        <v>100</v>
      </c>
      <c r="G7" s="45">
        <v>8000</v>
      </c>
      <c r="H7" s="45">
        <f>IF(AND(E7="",G7=""),"",E7*G7)</f>
        <v>8000</v>
      </c>
      <c r="I7" s="55"/>
      <c r="J7" s="20" t="s">
        <v>3</v>
      </c>
      <c r="P7" s="43">
        <v>1</v>
      </c>
      <c r="Q7" s="45">
        <v>7000</v>
      </c>
      <c r="R7" s="45">
        <f t="shared" ref="R7:R29" si="0">IF(AND($P7="",$Q7=""),"",$P7*$Q7)</f>
        <v>7000</v>
      </c>
      <c r="S7" s="51">
        <f t="shared" ref="S7:S29" si="1">IF($H7="","",$H7-IF($R7="",0,$R7))</f>
        <v>1000</v>
      </c>
      <c r="T7" s="151" t="str">
        <f t="shared" ref="T7:T30" si="2">IF(S7="","",ROUND(S7/H7 *100,1) &amp; "%")</f>
        <v>12.5%</v>
      </c>
    </row>
    <row r="8" spans="1:20" customFormat="1" ht="20.100000000000001" customHeight="1">
      <c r="B8" s="41"/>
      <c r="C8" s="54"/>
      <c r="D8" s="55"/>
      <c r="E8" s="43"/>
      <c r="F8" s="44"/>
      <c r="G8" s="45"/>
      <c r="H8" s="45"/>
      <c r="I8" s="55"/>
      <c r="J8" s="20" t="s">
        <v>3</v>
      </c>
      <c r="P8" s="43"/>
      <c r="Q8" s="45"/>
      <c r="R8" s="45" t="str">
        <f t="shared" si="0"/>
        <v/>
      </c>
      <c r="S8" s="51" t="str">
        <f t="shared" si="1"/>
        <v/>
      </c>
      <c r="T8" s="151" t="str">
        <f t="shared" si="2"/>
        <v/>
      </c>
    </row>
    <row r="9" spans="1:20" customFormat="1" ht="20.100000000000001" customHeight="1">
      <c r="B9" s="41"/>
      <c r="C9" s="54"/>
      <c r="D9" s="55"/>
      <c r="E9" s="43"/>
      <c r="F9" s="44"/>
      <c r="G9" s="45"/>
      <c r="H9" s="45"/>
      <c r="I9" s="55"/>
      <c r="J9" s="20" t="s">
        <v>3</v>
      </c>
      <c r="P9" s="43"/>
      <c r="Q9" s="45"/>
      <c r="R9" s="45" t="str">
        <f t="shared" si="0"/>
        <v/>
      </c>
      <c r="S9" s="51" t="str">
        <f t="shared" si="1"/>
        <v/>
      </c>
      <c r="T9" s="151" t="str">
        <f t="shared" si="2"/>
        <v/>
      </c>
    </row>
    <row r="10" spans="1:20" customFormat="1" ht="20.100000000000001" customHeight="1">
      <c r="B10" s="24"/>
      <c r="C10" s="56"/>
      <c r="D10" s="57"/>
      <c r="E10" s="26"/>
      <c r="F10" s="27"/>
      <c r="G10" s="28"/>
      <c r="H10" s="45" t="str">
        <f>IF(AND(E10="",G10=""),"",E10*G10)</f>
        <v/>
      </c>
      <c r="I10" s="57"/>
      <c r="J10" s="20" t="s">
        <v>3</v>
      </c>
      <c r="P10" s="43"/>
      <c r="Q10" s="45"/>
      <c r="R10" s="45" t="str">
        <f t="shared" si="0"/>
        <v/>
      </c>
      <c r="S10" s="51" t="str">
        <f t="shared" si="1"/>
        <v/>
      </c>
      <c r="T10" s="151" t="str">
        <f t="shared" si="2"/>
        <v/>
      </c>
    </row>
    <row r="11" spans="1:20" customFormat="1" ht="20.100000000000001" customHeight="1">
      <c r="B11" s="24"/>
      <c r="C11" s="56"/>
      <c r="D11" s="57"/>
      <c r="E11" s="26"/>
      <c r="F11" s="27"/>
      <c r="G11" s="28"/>
      <c r="H11" s="45" t="str">
        <f t="shared" ref="H11:H29" si="3">IF(AND(E11="",G11=""),"",E11*G11)</f>
        <v/>
      </c>
      <c r="I11" s="57"/>
      <c r="J11" s="20" t="s">
        <v>3</v>
      </c>
      <c r="P11" s="43"/>
      <c r="Q11" s="45"/>
      <c r="R11" s="45" t="str">
        <f t="shared" si="0"/>
        <v/>
      </c>
      <c r="S11" s="51" t="str">
        <f t="shared" si="1"/>
        <v/>
      </c>
      <c r="T11" s="151" t="str">
        <f t="shared" si="2"/>
        <v/>
      </c>
    </row>
    <row r="12" spans="1:20" customFormat="1" ht="20.100000000000001" customHeight="1">
      <c r="B12" s="24"/>
      <c r="C12" s="56"/>
      <c r="D12" s="57"/>
      <c r="E12" s="26"/>
      <c r="F12" s="27"/>
      <c r="G12" s="28"/>
      <c r="H12" s="45" t="str">
        <f t="shared" si="3"/>
        <v/>
      </c>
      <c r="I12" s="57"/>
      <c r="J12" s="20" t="s">
        <v>3</v>
      </c>
      <c r="P12" s="43"/>
      <c r="Q12" s="45"/>
      <c r="R12" s="45" t="str">
        <f t="shared" si="0"/>
        <v/>
      </c>
      <c r="S12" s="51" t="str">
        <f t="shared" si="1"/>
        <v/>
      </c>
      <c r="T12" s="151" t="str">
        <f t="shared" si="2"/>
        <v/>
      </c>
    </row>
    <row r="13" spans="1:20" customFormat="1" ht="20.100000000000001" customHeight="1">
      <c r="B13" s="24"/>
      <c r="C13" s="56"/>
      <c r="D13" s="57"/>
      <c r="E13" s="26"/>
      <c r="F13" s="27"/>
      <c r="G13" s="28"/>
      <c r="H13" s="45" t="str">
        <f t="shared" si="3"/>
        <v/>
      </c>
      <c r="I13" s="57"/>
      <c r="J13" s="20" t="s">
        <v>3</v>
      </c>
      <c r="P13" s="43"/>
      <c r="Q13" s="45"/>
      <c r="R13" s="45" t="str">
        <f t="shared" si="0"/>
        <v/>
      </c>
      <c r="S13" s="51" t="str">
        <f t="shared" si="1"/>
        <v/>
      </c>
      <c r="T13" s="151" t="str">
        <f t="shared" si="2"/>
        <v/>
      </c>
    </row>
    <row r="14" spans="1:20" customFormat="1" ht="20.100000000000001" customHeight="1">
      <c r="B14" s="24"/>
      <c r="C14" s="56"/>
      <c r="D14" s="57"/>
      <c r="E14" s="26"/>
      <c r="F14" s="27"/>
      <c r="G14" s="28"/>
      <c r="H14" s="45" t="str">
        <f t="shared" si="3"/>
        <v/>
      </c>
      <c r="I14" s="57"/>
      <c r="J14" s="20" t="s">
        <v>3</v>
      </c>
      <c r="P14" s="43"/>
      <c r="Q14" s="45"/>
      <c r="R14" s="45" t="str">
        <f t="shared" si="0"/>
        <v/>
      </c>
      <c r="S14" s="51" t="str">
        <f t="shared" si="1"/>
        <v/>
      </c>
      <c r="T14" s="151" t="str">
        <f t="shared" si="2"/>
        <v/>
      </c>
    </row>
    <row r="15" spans="1:20" customFormat="1" ht="20.100000000000001" customHeight="1">
      <c r="B15" s="24"/>
      <c r="C15" s="56"/>
      <c r="D15" s="57"/>
      <c r="E15" s="26"/>
      <c r="F15" s="27"/>
      <c r="G15" s="28"/>
      <c r="H15" s="45" t="str">
        <f t="shared" si="3"/>
        <v/>
      </c>
      <c r="I15" s="57"/>
      <c r="J15" s="20" t="s">
        <v>3</v>
      </c>
      <c r="P15" s="43"/>
      <c r="Q15" s="45"/>
      <c r="R15" s="45" t="str">
        <f t="shared" si="0"/>
        <v/>
      </c>
      <c r="S15" s="51" t="str">
        <f t="shared" si="1"/>
        <v/>
      </c>
      <c r="T15" s="151" t="str">
        <f t="shared" si="2"/>
        <v/>
      </c>
    </row>
    <row r="16" spans="1:20" customFormat="1" ht="20.100000000000001" customHeight="1">
      <c r="B16" s="24"/>
      <c r="C16" s="56"/>
      <c r="D16" s="57"/>
      <c r="E16" s="26"/>
      <c r="F16" s="27"/>
      <c r="G16" s="28"/>
      <c r="H16" s="45" t="str">
        <f t="shared" si="3"/>
        <v/>
      </c>
      <c r="I16" s="57"/>
      <c r="J16" s="20" t="s">
        <v>3</v>
      </c>
      <c r="P16" s="43"/>
      <c r="Q16" s="45"/>
      <c r="R16" s="45" t="str">
        <f t="shared" si="0"/>
        <v/>
      </c>
      <c r="S16" s="51" t="str">
        <f t="shared" si="1"/>
        <v/>
      </c>
      <c r="T16" s="151" t="str">
        <f t="shared" si="2"/>
        <v/>
      </c>
    </row>
    <row r="17" spans="2:20" customFormat="1" ht="20.100000000000001" customHeight="1">
      <c r="B17" s="24"/>
      <c r="C17" s="56"/>
      <c r="D17" s="57"/>
      <c r="E17" s="26"/>
      <c r="F17" s="27"/>
      <c r="G17" s="28"/>
      <c r="H17" s="45" t="str">
        <f t="shared" si="3"/>
        <v/>
      </c>
      <c r="I17" s="57"/>
      <c r="J17" s="20" t="s">
        <v>3</v>
      </c>
      <c r="P17" s="43"/>
      <c r="Q17" s="45"/>
      <c r="R17" s="45" t="str">
        <f t="shared" si="0"/>
        <v/>
      </c>
      <c r="S17" s="51" t="str">
        <f t="shared" si="1"/>
        <v/>
      </c>
      <c r="T17" s="151" t="str">
        <f t="shared" si="2"/>
        <v/>
      </c>
    </row>
    <row r="18" spans="2:20" customFormat="1" ht="20.100000000000001" customHeight="1">
      <c r="B18" s="24"/>
      <c r="C18" s="56"/>
      <c r="D18" s="57"/>
      <c r="E18" s="26"/>
      <c r="F18" s="27"/>
      <c r="G18" s="28"/>
      <c r="H18" s="45" t="str">
        <f t="shared" si="3"/>
        <v/>
      </c>
      <c r="I18" s="57"/>
      <c r="J18" s="20" t="s">
        <v>3</v>
      </c>
      <c r="P18" s="43"/>
      <c r="Q18" s="45"/>
      <c r="R18" s="45" t="str">
        <f t="shared" si="0"/>
        <v/>
      </c>
      <c r="S18" s="51" t="str">
        <f t="shared" si="1"/>
        <v/>
      </c>
      <c r="T18" s="151" t="str">
        <f t="shared" si="2"/>
        <v/>
      </c>
    </row>
    <row r="19" spans="2:20" customFormat="1" ht="20.100000000000001" customHeight="1">
      <c r="B19" s="24"/>
      <c r="C19" s="56"/>
      <c r="D19" s="57"/>
      <c r="E19" s="26"/>
      <c r="F19" s="27"/>
      <c r="G19" s="28"/>
      <c r="H19" s="45" t="str">
        <f t="shared" si="3"/>
        <v/>
      </c>
      <c r="I19" s="57"/>
      <c r="J19" s="20" t="s">
        <v>3</v>
      </c>
      <c r="P19" s="43"/>
      <c r="Q19" s="45"/>
      <c r="R19" s="45" t="str">
        <f t="shared" si="0"/>
        <v/>
      </c>
      <c r="S19" s="51" t="str">
        <f t="shared" si="1"/>
        <v/>
      </c>
      <c r="T19" s="151" t="str">
        <f t="shared" si="2"/>
        <v/>
      </c>
    </row>
    <row r="20" spans="2:20" customFormat="1" ht="20.100000000000001" customHeight="1">
      <c r="B20" s="24"/>
      <c r="C20" s="56"/>
      <c r="D20" s="57"/>
      <c r="E20" s="26"/>
      <c r="F20" s="27"/>
      <c r="G20" s="28"/>
      <c r="H20" s="45" t="str">
        <f t="shared" si="3"/>
        <v/>
      </c>
      <c r="I20" s="57"/>
      <c r="J20" s="20" t="s">
        <v>3</v>
      </c>
      <c r="P20" s="43"/>
      <c r="Q20" s="45"/>
      <c r="R20" s="45" t="str">
        <f t="shared" si="0"/>
        <v/>
      </c>
      <c r="S20" s="51" t="str">
        <f t="shared" si="1"/>
        <v/>
      </c>
      <c r="T20" s="151" t="str">
        <f t="shared" si="2"/>
        <v/>
      </c>
    </row>
    <row r="21" spans="2:20" customFormat="1" ht="20.100000000000001" customHeight="1">
      <c r="B21" s="24"/>
      <c r="C21" s="56"/>
      <c r="D21" s="57"/>
      <c r="E21" s="26"/>
      <c r="F21" s="27"/>
      <c r="G21" s="28"/>
      <c r="H21" s="45" t="str">
        <f t="shared" si="3"/>
        <v/>
      </c>
      <c r="I21" s="57"/>
      <c r="J21" s="20" t="s">
        <v>3</v>
      </c>
      <c r="P21" s="43"/>
      <c r="Q21" s="45"/>
      <c r="R21" s="45" t="str">
        <f t="shared" si="0"/>
        <v/>
      </c>
      <c r="S21" s="51" t="str">
        <f t="shared" si="1"/>
        <v/>
      </c>
      <c r="T21" s="151" t="str">
        <f t="shared" si="2"/>
        <v/>
      </c>
    </row>
    <row r="22" spans="2:20" customFormat="1" ht="20.100000000000001" customHeight="1">
      <c r="B22" s="24"/>
      <c r="C22" s="56"/>
      <c r="D22" s="57"/>
      <c r="E22" s="26"/>
      <c r="F22" s="27"/>
      <c r="G22" s="28"/>
      <c r="H22" s="45" t="str">
        <f t="shared" si="3"/>
        <v/>
      </c>
      <c r="I22" s="57"/>
      <c r="J22" s="20" t="s">
        <v>3</v>
      </c>
      <c r="P22" s="43"/>
      <c r="Q22" s="45"/>
      <c r="R22" s="45" t="str">
        <f t="shared" si="0"/>
        <v/>
      </c>
      <c r="S22" s="51" t="str">
        <f t="shared" si="1"/>
        <v/>
      </c>
      <c r="T22" s="151" t="str">
        <f t="shared" si="2"/>
        <v/>
      </c>
    </row>
    <row r="23" spans="2:20" customFormat="1" ht="20.100000000000001" customHeight="1">
      <c r="B23" s="24"/>
      <c r="C23" s="56"/>
      <c r="D23" s="57"/>
      <c r="E23" s="26"/>
      <c r="F23" s="27"/>
      <c r="G23" s="28"/>
      <c r="H23" s="45" t="str">
        <f t="shared" si="3"/>
        <v/>
      </c>
      <c r="I23" s="57"/>
      <c r="J23" s="20" t="s">
        <v>3</v>
      </c>
      <c r="P23" s="43"/>
      <c r="Q23" s="45"/>
      <c r="R23" s="45" t="str">
        <f t="shared" si="0"/>
        <v/>
      </c>
      <c r="S23" s="51" t="str">
        <f t="shared" si="1"/>
        <v/>
      </c>
      <c r="T23" s="151" t="str">
        <f t="shared" si="2"/>
        <v/>
      </c>
    </row>
    <row r="24" spans="2:20" customFormat="1" ht="20.100000000000001" customHeight="1">
      <c r="B24" s="24"/>
      <c r="C24" s="56"/>
      <c r="D24" s="57"/>
      <c r="E24" s="26"/>
      <c r="F24" s="27"/>
      <c r="G24" s="28"/>
      <c r="H24" s="45" t="str">
        <f t="shared" si="3"/>
        <v/>
      </c>
      <c r="I24" s="57"/>
      <c r="J24" s="20" t="s">
        <v>3</v>
      </c>
      <c r="P24" s="43"/>
      <c r="Q24" s="45"/>
      <c r="R24" s="45" t="str">
        <f t="shared" si="0"/>
        <v/>
      </c>
      <c r="S24" s="51" t="str">
        <f t="shared" si="1"/>
        <v/>
      </c>
      <c r="T24" s="151" t="str">
        <f t="shared" si="2"/>
        <v/>
      </c>
    </row>
    <row r="25" spans="2:20" customFormat="1" ht="20.100000000000001" customHeight="1">
      <c r="B25" s="24"/>
      <c r="C25" s="56"/>
      <c r="D25" s="57"/>
      <c r="E25" s="26"/>
      <c r="F25" s="27"/>
      <c r="G25" s="28"/>
      <c r="H25" s="45" t="str">
        <f t="shared" si="3"/>
        <v/>
      </c>
      <c r="I25" s="57"/>
      <c r="J25" s="20" t="s">
        <v>3</v>
      </c>
      <c r="P25" s="43"/>
      <c r="Q25" s="45"/>
      <c r="R25" s="45" t="str">
        <f t="shared" si="0"/>
        <v/>
      </c>
      <c r="S25" s="51" t="str">
        <f t="shared" si="1"/>
        <v/>
      </c>
      <c r="T25" s="151" t="str">
        <f t="shared" si="2"/>
        <v/>
      </c>
    </row>
    <row r="26" spans="2:20" customFormat="1" ht="20.100000000000001" customHeight="1">
      <c r="B26" s="24"/>
      <c r="C26" s="56"/>
      <c r="D26" s="57"/>
      <c r="E26" s="26"/>
      <c r="F26" s="27"/>
      <c r="G26" s="28"/>
      <c r="H26" s="45" t="str">
        <f t="shared" si="3"/>
        <v/>
      </c>
      <c r="I26" s="57"/>
      <c r="J26" s="20" t="s">
        <v>3</v>
      </c>
      <c r="P26" s="43"/>
      <c r="Q26" s="45"/>
      <c r="R26" s="45" t="str">
        <f t="shared" si="0"/>
        <v/>
      </c>
      <c r="S26" s="51" t="str">
        <f t="shared" si="1"/>
        <v/>
      </c>
      <c r="T26" s="151" t="str">
        <f t="shared" si="2"/>
        <v/>
      </c>
    </row>
    <row r="27" spans="2:20" customFormat="1" ht="20.100000000000001" customHeight="1">
      <c r="B27" s="24"/>
      <c r="C27" s="56"/>
      <c r="D27" s="57"/>
      <c r="E27" s="26"/>
      <c r="F27" s="27"/>
      <c r="G27" s="28"/>
      <c r="H27" s="45" t="str">
        <f t="shared" si="3"/>
        <v/>
      </c>
      <c r="I27" s="57"/>
      <c r="J27" s="20" t="s">
        <v>3</v>
      </c>
      <c r="P27" s="43"/>
      <c r="Q27" s="45"/>
      <c r="R27" s="45" t="str">
        <f t="shared" si="0"/>
        <v/>
      </c>
      <c r="S27" s="51" t="str">
        <f t="shared" si="1"/>
        <v/>
      </c>
      <c r="T27" s="151" t="str">
        <f t="shared" si="2"/>
        <v/>
      </c>
    </row>
    <row r="28" spans="2:20" customFormat="1" ht="20.100000000000001" customHeight="1">
      <c r="B28" s="24"/>
      <c r="C28" s="56"/>
      <c r="D28" s="57"/>
      <c r="E28" s="26"/>
      <c r="F28" s="27"/>
      <c r="G28" s="28"/>
      <c r="H28" s="45" t="str">
        <f t="shared" si="3"/>
        <v/>
      </c>
      <c r="I28" s="57"/>
      <c r="J28" s="20" t="s">
        <v>3</v>
      </c>
      <c r="P28" s="43"/>
      <c r="Q28" s="45"/>
      <c r="R28" s="45" t="str">
        <f t="shared" si="0"/>
        <v/>
      </c>
      <c r="S28" s="51" t="str">
        <f t="shared" si="1"/>
        <v/>
      </c>
      <c r="T28" s="151" t="str">
        <f t="shared" si="2"/>
        <v/>
      </c>
    </row>
    <row r="29" spans="2:20" customFormat="1" ht="20.100000000000001" customHeight="1">
      <c r="B29" s="24"/>
      <c r="C29" s="56"/>
      <c r="D29" s="57"/>
      <c r="E29" s="26"/>
      <c r="F29" s="27"/>
      <c r="G29" s="28"/>
      <c r="H29" s="45" t="str">
        <f t="shared" si="3"/>
        <v/>
      </c>
      <c r="I29" s="57"/>
      <c r="J29" s="20" t="s">
        <v>3</v>
      </c>
      <c r="P29" s="43"/>
      <c r="Q29" s="45"/>
      <c r="R29" s="45" t="str">
        <f t="shared" si="0"/>
        <v/>
      </c>
      <c r="S29" s="51" t="str">
        <f t="shared" si="1"/>
        <v/>
      </c>
      <c r="T29" s="151" t="str">
        <f t="shared" si="2"/>
        <v/>
      </c>
    </row>
    <row r="30" spans="2:20" customFormat="1" ht="20.100000000000001" customHeight="1">
      <c r="B30" s="24"/>
      <c r="C30" s="31" t="s">
        <v>108</v>
      </c>
      <c r="D30" s="25"/>
      <c r="E30" s="26"/>
      <c r="F30" s="27"/>
      <c r="G30" s="28"/>
      <c r="H30" s="28">
        <f>SUM(H7:H29)</f>
        <v>8000</v>
      </c>
      <c r="I30" s="25"/>
      <c r="J30" s="20" t="s">
        <v>3</v>
      </c>
      <c r="P30" s="152"/>
      <c r="Q30" s="152"/>
      <c r="R30" s="51">
        <f>SUM(R7:R29)</f>
        <v>7000</v>
      </c>
      <c r="S30" s="51">
        <f>IF(H30="","",H30-IF(R30="",0,R30))</f>
        <v>1000</v>
      </c>
      <c r="T30" s="151" t="str">
        <f t="shared" si="2"/>
        <v>12.5%</v>
      </c>
    </row>
  </sheetData>
  <mergeCells count="4">
    <mergeCell ref="C1:I1"/>
    <mergeCell ref="A2:I2"/>
    <mergeCell ref="B6:I6"/>
    <mergeCell ref="P4:T4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D936-8A78-4B33-A88D-C8EAAFD3B3B4}">
  <sheetPr>
    <pageSetUpPr fitToPage="1"/>
  </sheetPr>
  <dimension ref="A1:T30"/>
  <sheetViews>
    <sheetView view="pageBreakPreview" zoomScale="85" zoomScaleNormal="100" zoomScaleSheetLayoutView="85" workbookViewId="0">
      <selection activeCell="I29" sqref="I29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5" width="3.125" style="20"/>
    <col min="16" max="16" width="10.75" style="20" customWidth="1"/>
    <col min="17" max="17" width="10.25" style="20" customWidth="1"/>
    <col min="18" max="18" width="14.375" style="20" customWidth="1"/>
    <col min="19" max="19" width="13.5" style="20" customWidth="1"/>
    <col min="20" max="20" width="12.125" style="20" customWidth="1"/>
    <col min="21" max="16384" width="3.125" style="20"/>
  </cols>
  <sheetData>
    <row r="1" spans="1:20" customFormat="1" ht="56.25" customHeight="1">
      <c r="A1" s="35">
        <v>2</v>
      </c>
      <c r="B1" s="35">
        <f ca="1">IF(COUNT(A:A)&gt;1,MAX(A:A),_xlfn.SHEETS()-2)</f>
        <v>11</v>
      </c>
      <c r="C1" s="135" t="str">
        <f>"Page "&amp;10&amp;" of "&amp;COUNT(Breakdown!$H$6:$H$29)+1</f>
        <v>Page 10 of 11</v>
      </c>
      <c r="D1" s="135"/>
      <c r="E1" s="135"/>
      <c r="F1" s="135"/>
      <c r="G1" s="135"/>
      <c r="H1" s="135"/>
      <c r="I1" s="135"/>
    </row>
    <row r="2" spans="1:20" customFormat="1" ht="21.75" customHeight="1">
      <c r="A2" s="136" t="s">
        <v>106</v>
      </c>
      <c r="B2" s="136"/>
      <c r="C2" s="136"/>
      <c r="D2" s="136"/>
      <c r="E2" s="136"/>
      <c r="F2" s="136"/>
      <c r="G2" s="136"/>
      <c r="H2" s="136"/>
      <c r="I2" s="136"/>
    </row>
    <row r="3" spans="1:20" customFormat="1" ht="15" customHeight="1">
      <c r="B3" s="59" t="str">
        <f>"Project: "&amp;Cover!$H$18</f>
        <v>Project: Renovation Project</v>
      </c>
    </row>
    <row r="4" spans="1:20" customFormat="1" ht="15" customHeight="1">
      <c r="B4" s="58" t="str">
        <f>"Quote No: "&amp;Cover!$AK$3</f>
        <v>Quote No: 00000001</v>
      </c>
      <c r="P4" s="150" t="s">
        <v>102</v>
      </c>
      <c r="Q4" s="150"/>
      <c r="R4" s="150"/>
      <c r="S4" s="150"/>
      <c r="T4" s="150"/>
    </row>
    <row r="5" spans="1:20" ht="22.5">
      <c r="B5" s="37" t="s">
        <v>2</v>
      </c>
      <c r="C5" s="50" t="s">
        <v>83</v>
      </c>
      <c r="D5" s="38" t="s">
        <v>84</v>
      </c>
      <c r="E5" s="38" t="s">
        <v>85</v>
      </c>
      <c r="F5" s="38" t="s">
        <v>86</v>
      </c>
      <c r="G5" s="75" t="s">
        <v>87</v>
      </c>
      <c r="H5" s="38" t="s">
        <v>88</v>
      </c>
      <c r="I5" s="50" t="s">
        <v>89</v>
      </c>
      <c r="P5" s="77" t="s">
        <v>85</v>
      </c>
      <c r="Q5" s="77" t="s">
        <v>109</v>
      </c>
      <c r="R5" s="77" t="s">
        <v>88</v>
      </c>
      <c r="S5" s="77" t="s">
        <v>104</v>
      </c>
      <c r="T5" s="78" t="s">
        <v>105</v>
      </c>
    </row>
    <row r="6" spans="1:20" customFormat="1" ht="20.100000000000001" customHeight="1">
      <c r="B6" s="137" t="str">
        <f>Breakdown!B14&amp;"." &amp; Breakdown!C14</f>
        <v>9.Item I</v>
      </c>
      <c r="C6" s="138"/>
      <c r="D6" s="138"/>
      <c r="E6" s="138"/>
      <c r="F6" s="138"/>
      <c r="G6" s="138"/>
      <c r="H6" s="138"/>
      <c r="I6" s="139"/>
      <c r="J6" s="20" t="s">
        <v>3</v>
      </c>
      <c r="P6" s="52"/>
      <c r="Q6" s="53"/>
      <c r="R6" s="53"/>
      <c r="S6" s="53"/>
      <c r="T6" s="153"/>
    </row>
    <row r="7" spans="1:20" customFormat="1" ht="20.100000000000001" customHeight="1">
      <c r="B7" s="41">
        <v>1</v>
      </c>
      <c r="C7" s="54" t="s">
        <v>117</v>
      </c>
      <c r="D7" s="55"/>
      <c r="E7" s="43">
        <v>1</v>
      </c>
      <c r="F7" s="44" t="s">
        <v>100</v>
      </c>
      <c r="G7" s="45">
        <v>9000</v>
      </c>
      <c r="H7" s="45">
        <f>IF(AND(E7="",G7=""),"",E7*G7)</f>
        <v>9000</v>
      </c>
      <c r="I7" s="55"/>
      <c r="J7" s="20" t="s">
        <v>3</v>
      </c>
      <c r="P7" s="43">
        <v>1</v>
      </c>
      <c r="Q7" s="45">
        <v>8000</v>
      </c>
      <c r="R7" s="45">
        <f t="shared" ref="R7:R29" si="0">IF(AND($P7="",$Q7=""),"",$P7*$Q7)</f>
        <v>8000</v>
      </c>
      <c r="S7" s="51">
        <f t="shared" ref="S7:S29" si="1">IF($H7="","",$H7-IF($R7="",0,$R7))</f>
        <v>1000</v>
      </c>
      <c r="T7" s="151" t="str">
        <f t="shared" ref="T7:T30" si="2">IF(S7="","",ROUND(S7/H7 *100,1) &amp; "%")</f>
        <v>11.1%</v>
      </c>
    </row>
    <row r="8" spans="1:20" customFormat="1" ht="20.100000000000001" customHeight="1">
      <c r="B8" s="41"/>
      <c r="C8" s="54"/>
      <c r="D8" s="55"/>
      <c r="E8" s="43"/>
      <c r="F8" s="44"/>
      <c r="G8" s="45"/>
      <c r="H8" s="45"/>
      <c r="I8" s="55"/>
      <c r="J8" s="20" t="s">
        <v>3</v>
      </c>
      <c r="P8" s="43"/>
      <c r="Q8" s="45"/>
      <c r="R8" s="45" t="str">
        <f t="shared" si="0"/>
        <v/>
      </c>
      <c r="S8" s="51" t="str">
        <f t="shared" si="1"/>
        <v/>
      </c>
      <c r="T8" s="151" t="str">
        <f t="shared" si="2"/>
        <v/>
      </c>
    </row>
    <row r="9" spans="1:20" customFormat="1" ht="20.100000000000001" customHeight="1">
      <c r="B9" s="41"/>
      <c r="C9" s="54"/>
      <c r="D9" s="55"/>
      <c r="E9" s="43"/>
      <c r="F9" s="44"/>
      <c r="G9" s="45"/>
      <c r="H9" s="45"/>
      <c r="I9" s="55"/>
      <c r="J9" s="20" t="s">
        <v>3</v>
      </c>
      <c r="P9" s="43"/>
      <c r="Q9" s="45"/>
      <c r="R9" s="45" t="str">
        <f t="shared" si="0"/>
        <v/>
      </c>
      <c r="S9" s="51" t="str">
        <f t="shared" si="1"/>
        <v/>
      </c>
      <c r="T9" s="151" t="str">
        <f t="shared" si="2"/>
        <v/>
      </c>
    </row>
    <row r="10" spans="1:20" customFormat="1" ht="20.100000000000001" customHeight="1">
      <c r="B10" s="24"/>
      <c r="C10" s="56"/>
      <c r="D10" s="57"/>
      <c r="E10" s="26"/>
      <c r="F10" s="27"/>
      <c r="G10" s="28"/>
      <c r="H10" s="45" t="str">
        <f>IF(AND(E10="",G10=""),"",E10*G10)</f>
        <v/>
      </c>
      <c r="I10" s="57"/>
      <c r="J10" s="20" t="s">
        <v>3</v>
      </c>
      <c r="P10" s="43"/>
      <c r="Q10" s="45"/>
      <c r="R10" s="45" t="str">
        <f t="shared" si="0"/>
        <v/>
      </c>
      <c r="S10" s="51" t="str">
        <f t="shared" si="1"/>
        <v/>
      </c>
      <c r="T10" s="151" t="str">
        <f t="shared" si="2"/>
        <v/>
      </c>
    </row>
    <row r="11" spans="1:20" customFormat="1" ht="20.100000000000001" customHeight="1">
      <c r="B11" s="24"/>
      <c r="C11" s="56"/>
      <c r="D11" s="57"/>
      <c r="E11" s="26"/>
      <c r="F11" s="27"/>
      <c r="G11" s="28"/>
      <c r="H11" s="45" t="str">
        <f t="shared" ref="H11:H29" si="3">IF(AND(E11="",G11=""),"",E11*G11)</f>
        <v/>
      </c>
      <c r="I11" s="57"/>
      <c r="J11" s="20" t="s">
        <v>3</v>
      </c>
      <c r="P11" s="43"/>
      <c r="Q11" s="45"/>
      <c r="R11" s="45" t="str">
        <f t="shared" si="0"/>
        <v/>
      </c>
      <c r="S11" s="51" t="str">
        <f t="shared" si="1"/>
        <v/>
      </c>
      <c r="T11" s="151" t="str">
        <f t="shared" si="2"/>
        <v/>
      </c>
    </row>
    <row r="12" spans="1:20" customFormat="1" ht="20.100000000000001" customHeight="1">
      <c r="B12" s="24"/>
      <c r="C12" s="56"/>
      <c r="D12" s="57"/>
      <c r="E12" s="26"/>
      <c r="F12" s="27"/>
      <c r="G12" s="28"/>
      <c r="H12" s="45" t="str">
        <f t="shared" si="3"/>
        <v/>
      </c>
      <c r="I12" s="57"/>
      <c r="J12" s="20" t="s">
        <v>3</v>
      </c>
      <c r="P12" s="43"/>
      <c r="Q12" s="45"/>
      <c r="R12" s="45" t="str">
        <f t="shared" si="0"/>
        <v/>
      </c>
      <c r="S12" s="51" t="str">
        <f t="shared" si="1"/>
        <v/>
      </c>
      <c r="T12" s="151" t="str">
        <f t="shared" si="2"/>
        <v/>
      </c>
    </row>
    <row r="13" spans="1:20" customFormat="1" ht="20.100000000000001" customHeight="1">
      <c r="B13" s="24"/>
      <c r="C13" s="56"/>
      <c r="D13" s="57"/>
      <c r="E13" s="26"/>
      <c r="F13" s="27"/>
      <c r="G13" s="28"/>
      <c r="H13" s="45" t="str">
        <f t="shared" si="3"/>
        <v/>
      </c>
      <c r="I13" s="57"/>
      <c r="J13" s="20" t="s">
        <v>3</v>
      </c>
      <c r="P13" s="43"/>
      <c r="Q13" s="45"/>
      <c r="R13" s="45" t="str">
        <f t="shared" si="0"/>
        <v/>
      </c>
      <c r="S13" s="51" t="str">
        <f t="shared" si="1"/>
        <v/>
      </c>
      <c r="T13" s="151" t="str">
        <f t="shared" si="2"/>
        <v/>
      </c>
    </row>
    <row r="14" spans="1:20" customFormat="1" ht="20.100000000000001" customHeight="1">
      <c r="B14" s="24"/>
      <c r="C14" s="56"/>
      <c r="D14" s="57"/>
      <c r="E14" s="26"/>
      <c r="F14" s="27"/>
      <c r="G14" s="28"/>
      <c r="H14" s="45" t="str">
        <f t="shared" si="3"/>
        <v/>
      </c>
      <c r="I14" s="57"/>
      <c r="J14" s="20" t="s">
        <v>3</v>
      </c>
      <c r="P14" s="43"/>
      <c r="Q14" s="45"/>
      <c r="R14" s="45" t="str">
        <f t="shared" si="0"/>
        <v/>
      </c>
      <c r="S14" s="51" t="str">
        <f t="shared" si="1"/>
        <v/>
      </c>
      <c r="T14" s="151" t="str">
        <f t="shared" si="2"/>
        <v/>
      </c>
    </row>
    <row r="15" spans="1:20" customFormat="1" ht="20.100000000000001" customHeight="1">
      <c r="B15" s="24"/>
      <c r="C15" s="56"/>
      <c r="D15" s="57"/>
      <c r="E15" s="26"/>
      <c r="F15" s="27"/>
      <c r="G15" s="28"/>
      <c r="H15" s="45" t="str">
        <f t="shared" si="3"/>
        <v/>
      </c>
      <c r="I15" s="57"/>
      <c r="J15" s="20" t="s">
        <v>3</v>
      </c>
      <c r="P15" s="43"/>
      <c r="Q15" s="45"/>
      <c r="R15" s="45" t="str">
        <f t="shared" si="0"/>
        <v/>
      </c>
      <c r="S15" s="51" t="str">
        <f t="shared" si="1"/>
        <v/>
      </c>
      <c r="T15" s="151" t="str">
        <f t="shared" si="2"/>
        <v/>
      </c>
    </row>
    <row r="16" spans="1:20" customFormat="1" ht="20.100000000000001" customHeight="1">
      <c r="B16" s="24"/>
      <c r="C16" s="56"/>
      <c r="D16" s="57"/>
      <c r="E16" s="26"/>
      <c r="F16" s="27"/>
      <c r="G16" s="28"/>
      <c r="H16" s="45" t="str">
        <f t="shared" si="3"/>
        <v/>
      </c>
      <c r="I16" s="57"/>
      <c r="J16" s="20" t="s">
        <v>3</v>
      </c>
      <c r="P16" s="43"/>
      <c r="Q16" s="45"/>
      <c r="R16" s="45" t="str">
        <f t="shared" si="0"/>
        <v/>
      </c>
      <c r="S16" s="51" t="str">
        <f t="shared" si="1"/>
        <v/>
      </c>
      <c r="T16" s="151" t="str">
        <f t="shared" si="2"/>
        <v/>
      </c>
    </row>
    <row r="17" spans="2:20" customFormat="1" ht="20.100000000000001" customHeight="1">
      <c r="B17" s="24"/>
      <c r="C17" s="56"/>
      <c r="D17" s="57"/>
      <c r="E17" s="26"/>
      <c r="F17" s="27"/>
      <c r="G17" s="28"/>
      <c r="H17" s="45" t="str">
        <f t="shared" si="3"/>
        <v/>
      </c>
      <c r="I17" s="57"/>
      <c r="J17" s="20" t="s">
        <v>3</v>
      </c>
      <c r="P17" s="43"/>
      <c r="Q17" s="45"/>
      <c r="R17" s="45" t="str">
        <f t="shared" si="0"/>
        <v/>
      </c>
      <c r="S17" s="51" t="str">
        <f t="shared" si="1"/>
        <v/>
      </c>
      <c r="T17" s="151" t="str">
        <f t="shared" si="2"/>
        <v/>
      </c>
    </row>
    <row r="18" spans="2:20" customFormat="1" ht="20.100000000000001" customHeight="1">
      <c r="B18" s="24"/>
      <c r="C18" s="56"/>
      <c r="D18" s="57"/>
      <c r="E18" s="26"/>
      <c r="F18" s="27"/>
      <c r="G18" s="28"/>
      <c r="H18" s="45" t="str">
        <f t="shared" si="3"/>
        <v/>
      </c>
      <c r="I18" s="57"/>
      <c r="J18" s="20" t="s">
        <v>3</v>
      </c>
      <c r="P18" s="43"/>
      <c r="Q18" s="45"/>
      <c r="R18" s="45" t="str">
        <f t="shared" si="0"/>
        <v/>
      </c>
      <c r="S18" s="51" t="str">
        <f t="shared" si="1"/>
        <v/>
      </c>
      <c r="T18" s="151" t="str">
        <f t="shared" si="2"/>
        <v/>
      </c>
    </row>
    <row r="19" spans="2:20" customFormat="1" ht="20.100000000000001" customHeight="1">
      <c r="B19" s="24"/>
      <c r="C19" s="56"/>
      <c r="D19" s="57"/>
      <c r="E19" s="26"/>
      <c r="F19" s="27"/>
      <c r="G19" s="28"/>
      <c r="H19" s="45" t="str">
        <f t="shared" si="3"/>
        <v/>
      </c>
      <c r="I19" s="57"/>
      <c r="J19" s="20" t="s">
        <v>3</v>
      </c>
      <c r="P19" s="43"/>
      <c r="Q19" s="45"/>
      <c r="R19" s="45" t="str">
        <f t="shared" si="0"/>
        <v/>
      </c>
      <c r="S19" s="51" t="str">
        <f t="shared" si="1"/>
        <v/>
      </c>
      <c r="T19" s="151" t="str">
        <f t="shared" si="2"/>
        <v/>
      </c>
    </row>
    <row r="20" spans="2:20" customFormat="1" ht="20.100000000000001" customHeight="1">
      <c r="B20" s="24"/>
      <c r="C20" s="56"/>
      <c r="D20" s="57"/>
      <c r="E20" s="26"/>
      <c r="F20" s="27"/>
      <c r="G20" s="28"/>
      <c r="H20" s="45" t="str">
        <f t="shared" si="3"/>
        <v/>
      </c>
      <c r="I20" s="57"/>
      <c r="J20" s="20" t="s">
        <v>3</v>
      </c>
      <c r="P20" s="43"/>
      <c r="Q20" s="45"/>
      <c r="R20" s="45" t="str">
        <f t="shared" si="0"/>
        <v/>
      </c>
      <c r="S20" s="51" t="str">
        <f t="shared" si="1"/>
        <v/>
      </c>
      <c r="T20" s="151" t="str">
        <f t="shared" si="2"/>
        <v/>
      </c>
    </row>
    <row r="21" spans="2:20" customFormat="1" ht="20.100000000000001" customHeight="1">
      <c r="B21" s="24"/>
      <c r="C21" s="56"/>
      <c r="D21" s="57"/>
      <c r="E21" s="26"/>
      <c r="F21" s="27"/>
      <c r="G21" s="28"/>
      <c r="H21" s="45" t="str">
        <f t="shared" si="3"/>
        <v/>
      </c>
      <c r="I21" s="57"/>
      <c r="J21" s="20" t="s">
        <v>3</v>
      </c>
      <c r="P21" s="43"/>
      <c r="Q21" s="45"/>
      <c r="R21" s="45" t="str">
        <f t="shared" si="0"/>
        <v/>
      </c>
      <c r="S21" s="51" t="str">
        <f t="shared" si="1"/>
        <v/>
      </c>
      <c r="T21" s="151" t="str">
        <f t="shared" si="2"/>
        <v/>
      </c>
    </row>
    <row r="22" spans="2:20" customFormat="1" ht="20.100000000000001" customHeight="1">
      <c r="B22" s="24"/>
      <c r="C22" s="56"/>
      <c r="D22" s="57"/>
      <c r="E22" s="26"/>
      <c r="F22" s="27"/>
      <c r="G22" s="28"/>
      <c r="H22" s="45" t="str">
        <f t="shared" si="3"/>
        <v/>
      </c>
      <c r="I22" s="57"/>
      <c r="J22" s="20" t="s">
        <v>3</v>
      </c>
      <c r="P22" s="43"/>
      <c r="Q22" s="45"/>
      <c r="R22" s="45" t="str">
        <f t="shared" si="0"/>
        <v/>
      </c>
      <c r="S22" s="51" t="str">
        <f t="shared" si="1"/>
        <v/>
      </c>
      <c r="T22" s="151" t="str">
        <f t="shared" si="2"/>
        <v/>
      </c>
    </row>
    <row r="23" spans="2:20" customFormat="1" ht="20.100000000000001" customHeight="1">
      <c r="B23" s="24"/>
      <c r="C23" s="56"/>
      <c r="D23" s="57"/>
      <c r="E23" s="26"/>
      <c r="F23" s="27"/>
      <c r="G23" s="28"/>
      <c r="H23" s="45" t="str">
        <f t="shared" si="3"/>
        <v/>
      </c>
      <c r="I23" s="57"/>
      <c r="J23" s="20" t="s">
        <v>3</v>
      </c>
      <c r="P23" s="43"/>
      <c r="Q23" s="45"/>
      <c r="R23" s="45" t="str">
        <f t="shared" si="0"/>
        <v/>
      </c>
      <c r="S23" s="51" t="str">
        <f t="shared" si="1"/>
        <v/>
      </c>
      <c r="T23" s="151" t="str">
        <f t="shared" si="2"/>
        <v/>
      </c>
    </row>
    <row r="24" spans="2:20" customFormat="1" ht="20.100000000000001" customHeight="1">
      <c r="B24" s="24"/>
      <c r="C24" s="56"/>
      <c r="D24" s="57"/>
      <c r="E24" s="26"/>
      <c r="F24" s="27"/>
      <c r="G24" s="28"/>
      <c r="H24" s="45" t="str">
        <f t="shared" si="3"/>
        <v/>
      </c>
      <c r="I24" s="57"/>
      <c r="J24" s="20" t="s">
        <v>3</v>
      </c>
      <c r="P24" s="43"/>
      <c r="Q24" s="45"/>
      <c r="R24" s="45" t="str">
        <f t="shared" si="0"/>
        <v/>
      </c>
      <c r="S24" s="51" t="str">
        <f t="shared" si="1"/>
        <v/>
      </c>
      <c r="T24" s="151" t="str">
        <f t="shared" si="2"/>
        <v/>
      </c>
    </row>
    <row r="25" spans="2:20" customFormat="1" ht="20.100000000000001" customHeight="1">
      <c r="B25" s="24"/>
      <c r="C25" s="56"/>
      <c r="D25" s="57"/>
      <c r="E25" s="26"/>
      <c r="F25" s="27"/>
      <c r="G25" s="28"/>
      <c r="H25" s="45" t="str">
        <f t="shared" si="3"/>
        <v/>
      </c>
      <c r="I25" s="57"/>
      <c r="J25" s="20" t="s">
        <v>3</v>
      </c>
      <c r="P25" s="43"/>
      <c r="Q25" s="45"/>
      <c r="R25" s="45" t="str">
        <f t="shared" si="0"/>
        <v/>
      </c>
      <c r="S25" s="51" t="str">
        <f t="shared" si="1"/>
        <v/>
      </c>
      <c r="T25" s="151" t="str">
        <f t="shared" si="2"/>
        <v/>
      </c>
    </row>
    <row r="26" spans="2:20" customFormat="1" ht="20.100000000000001" customHeight="1">
      <c r="B26" s="24"/>
      <c r="C26" s="56"/>
      <c r="D26" s="57"/>
      <c r="E26" s="26"/>
      <c r="F26" s="27"/>
      <c r="G26" s="28"/>
      <c r="H26" s="45" t="str">
        <f t="shared" si="3"/>
        <v/>
      </c>
      <c r="I26" s="57"/>
      <c r="J26" s="20" t="s">
        <v>3</v>
      </c>
      <c r="P26" s="43"/>
      <c r="Q26" s="45"/>
      <c r="R26" s="45" t="str">
        <f t="shared" si="0"/>
        <v/>
      </c>
      <c r="S26" s="51" t="str">
        <f t="shared" si="1"/>
        <v/>
      </c>
      <c r="T26" s="151" t="str">
        <f t="shared" si="2"/>
        <v/>
      </c>
    </row>
    <row r="27" spans="2:20" customFormat="1" ht="20.100000000000001" customHeight="1">
      <c r="B27" s="24"/>
      <c r="C27" s="56"/>
      <c r="D27" s="57"/>
      <c r="E27" s="26"/>
      <c r="F27" s="27"/>
      <c r="G27" s="28"/>
      <c r="H27" s="45" t="str">
        <f t="shared" si="3"/>
        <v/>
      </c>
      <c r="I27" s="57"/>
      <c r="J27" s="20" t="s">
        <v>3</v>
      </c>
      <c r="P27" s="43"/>
      <c r="Q27" s="45"/>
      <c r="R27" s="45" t="str">
        <f t="shared" si="0"/>
        <v/>
      </c>
      <c r="S27" s="51" t="str">
        <f t="shared" si="1"/>
        <v/>
      </c>
      <c r="T27" s="151" t="str">
        <f t="shared" si="2"/>
        <v/>
      </c>
    </row>
    <row r="28" spans="2:20" customFormat="1" ht="20.100000000000001" customHeight="1">
      <c r="B28" s="24"/>
      <c r="C28" s="56"/>
      <c r="D28" s="57"/>
      <c r="E28" s="26"/>
      <c r="F28" s="27"/>
      <c r="G28" s="28"/>
      <c r="H28" s="45" t="str">
        <f t="shared" si="3"/>
        <v/>
      </c>
      <c r="I28" s="57"/>
      <c r="J28" s="20" t="s">
        <v>3</v>
      </c>
      <c r="P28" s="43"/>
      <c r="Q28" s="45"/>
      <c r="R28" s="45" t="str">
        <f t="shared" si="0"/>
        <v/>
      </c>
      <c r="S28" s="51" t="str">
        <f t="shared" si="1"/>
        <v/>
      </c>
      <c r="T28" s="151" t="str">
        <f t="shared" si="2"/>
        <v/>
      </c>
    </row>
    <row r="29" spans="2:20" customFormat="1" ht="20.100000000000001" customHeight="1">
      <c r="B29" s="24"/>
      <c r="C29" s="56"/>
      <c r="D29" s="57"/>
      <c r="E29" s="26"/>
      <c r="F29" s="27"/>
      <c r="G29" s="28"/>
      <c r="H29" s="45" t="str">
        <f t="shared" si="3"/>
        <v/>
      </c>
      <c r="I29" s="57"/>
      <c r="J29" s="20" t="s">
        <v>3</v>
      </c>
      <c r="P29" s="43"/>
      <c r="Q29" s="45"/>
      <c r="R29" s="45" t="str">
        <f t="shared" si="0"/>
        <v/>
      </c>
      <c r="S29" s="51" t="str">
        <f t="shared" si="1"/>
        <v/>
      </c>
      <c r="T29" s="151" t="str">
        <f t="shared" si="2"/>
        <v/>
      </c>
    </row>
    <row r="30" spans="2:20" customFormat="1" ht="20.100000000000001" customHeight="1">
      <c r="B30" s="24"/>
      <c r="C30" s="31" t="s">
        <v>108</v>
      </c>
      <c r="D30" s="25"/>
      <c r="E30" s="26"/>
      <c r="F30" s="27"/>
      <c r="G30" s="28"/>
      <c r="H30" s="28">
        <f>SUM(H7:H29)</f>
        <v>9000</v>
      </c>
      <c r="I30" s="25"/>
      <c r="J30" s="20" t="s">
        <v>3</v>
      </c>
      <c r="P30" s="152"/>
      <c r="Q30" s="152"/>
      <c r="R30" s="51">
        <f>SUM(R7:R29)</f>
        <v>8000</v>
      </c>
      <c r="S30" s="51">
        <f>IF(H30="","",H30-IF(R30="",0,R30))</f>
        <v>1000</v>
      </c>
      <c r="T30" s="151" t="str">
        <f t="shared" si="2"/>
        <v>11.1%</v>
      </c>
    </row>
  </sheetData>
  <mergeCells count="4">
    <mergeCell ref="C1:I1"/>
    <mergeCell ref="A2:I2"/>
    <mergeCell ref="B6:I6"/>
    <mergeCell ref="P4:T4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48265-515D-48F2-A5DA-090F7DB6E6AA}">
  <sheetPr>
    <pageSetUpPr fitToPage="1"/>
  </sheetPr>
  <dimension ref="A1:T30"/>
  <sheetViews>
    <sheetView tabSelected="1" view="pageBreakPreview" zoomScale="85" zoomScaleNormal="100" zoomScaleSheetLayoutView="85" workbookViewId="0">
      <selection activeCell="B3" sqref="B3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5" width="3.125" style="20"/>
    <col min="16" max="16" width="10.75" style="20" customWidth="1"/>
    <col min="17" max="17" width="10.25" style="20" customWidth="1"/>
    <col min="18" max="18" width="14.375" style="20" customWidth="1"/>
    <col min="19" max="19" width="13.5" style="20" customWidth="1"/>
    <col min="20" max="20" width="12" style="20" customWidth="1"/>
    <col min="21" max="16384" width="3.125" style="20"/>
  </cols>
  <sheetData>
    <row r="1" spans="1:20" customFormat="1" ht="56.25" customHeight="1">
      <c r="A1" s="35">
        <v>2</v>
      </c>
      <c r="B1" s="35">
        <f ca="1">IF(COUNT(A:A)&gt;1,MAX(A:A),_xlfn.SHEETS()-2)</f>
        <v>11</v>
      </c>
      <c r="C1" s="135" t="str">
        <f>"Page "&amp;11&amp;" of "&amp;COUNT(Breakdown!$H$6:$H$29)+1</f>
        <v>Page 11 of 11</v>
      </c>
      <c r="D1" s="135"/>
      <c r="E1" s="135"/>
      <c r="F1" s="135"/>
      <c r="G1" s="135"/>
      <c r="H1" s="135"/>
      <c r="I1" s="135"/>
    </row>
    <row r="2" spans="1:20" customFormat="1" ht="21.75" customHeight="1">
      <c r="A2" s="136" t="s">
        <v>106</v>
      </c>
      <c r="B2" s="136"/>
      <c r="C2" s="136"/>
      <c r="D2" s="136"/>
      <c r="E2" s="136"/>
      <c r="F2" s="136"/>
      <c r="G2" s="136"/>
      <c r="H2" s="136"/>
      <c r="I2" s="136"/>
    </row>
    <row r="3" spans="1:20" customFormat="1" ht="15" customHeight="1">
      <c r="B3" s="59" t="str">
        <f>"Project: "&amp;Cover!$H$18</f>
        <v>Project: Renovation Project</v>
      </c>
    </row>
    <row r="4" spans="1:20" customFormat="1" ht="15" customHeight="1">
      <c r="B4" s="58" t="str">
        <f>"Quote No: "&amp;Cover!$AK$3</f>
        <v>Quote No: 00000001</v>
      </c>
      <c r="P4" s="150" t="s">
        <v>102</v>
      </c>
      <c r="Q4" s="150"/>
      <c r="R4" s="150"/>
      <c r="S4" s="150"/>
      <c r="T4" s="150"/>
    </row>
    <row r="5" spans="1:20" ht="22.5">
      <c r="B5" s="37" t="s">
        <v>2</v>
      </c>
      <c r="C5" s="50" t="s">
        <v>83</v>
      </c>
      <c r="D5" s="38" t="s">
        <v>84</v>
      </c>
      <c r="E5" s="38" t="s">
        <v>85</v>
      </c>
      <c r="F5" s="38" t="s">
        <v>86</v>
      </c>
      <c r="G5" s="75" t="s">
        <v>87</v>
      </c>
      <c r="H5" s="38" t="s">
        <v>88</v>
      </c>
      <c r="I5" s="50" t="s">
        <v>89</v>
      </c>
      <c r="P5" s="77" t="s">
        <v>85</v>
      </c>
      <c r="Q5" s="77" t="s">
        <v>109</v>
      </c>
      <c r="R5" s="77" t="s">
        <v>88</v>
      </c>
      <c r="S5" s="77" t="s">
        <v>104</v>
      </c>
      <c r="T5" s="78" t="s">
        <v>105</v>
      </c>
    </row>
    <row r="6" spans="1:20" customFormat="1" ht="20.100000000000001" customHeight="1">
      <c r="B6" s="137" t="str">
        <f>Breakdown!B15&amp;"." &amp; Breakdown!C15</f>
        <v>10.Item J</v>
      </c>
      <c r="C6" s="138"/>
      <c r="D6" s="138"/>
      <c r="E6" s="138"/>
      <c r="F6" s="138"/>
      <c r="G6" s="138"/>
      <c r="H6" s="138"/>
      <c r="I6" s="139"/>
      <c r="J6" s="20" t="s">
        <v>3</v>
      </c>
      <c r="P6" s="52"/>
      <c r="Q6" s="53"/>
      <c r="R6" s="53"/>
      <c r="S6" s="53"/>
      <c r="T6" s="153"/>
    </row>
    <row r="7" spans="1:20" customFormat="1" ht="20.100000000000001" customHeight="1">
      <c r="B7" s="41">
        <v>1</v>
      </c>
      <c r="C7" s="42" t="s">
        <v>118</v>
      </c>
      <c r="D7" s="40"/>
      <c r="E7" s="43">
        <v>1</v>
      </c>
      <c r="F7" s="44" t="s">
        <v>100</v>
      </c>
      <c r="G7" s="45">
        <v>10000</v>
      </c>
      <c r="H7" s="45">
        <f>IF(AND(E7="",G7=""),"",E7*G7)</f>
        <v>10000</v>
      </c>
      <c r="I7" s="40"/>
      <c r="J7" s="20" t="s">
        <v>3</v>
      </c>
      <c r="P7" s="43">
        <v>1</v>
      </c>
      <c r="Q7" s="45">
        <v>9000</v>
      </c>
      <c r="R7" s="45">
        <f t="shared" ref="R7:R29" si="0">IF(AND($P7="",$Q7=""),"",$P7*$Q7)</f>
        <v>9000</v>
      </c>
      <c r="S7" s="51">
        <f t="shared" ref="S7:S29" si="1">IF($H7="","",$H7-IF($R7="",0,$R7))</f>
        <v>1000</v>
      </c>
      <c r="T7" s="151" t="str">
        <f t="shared" ref="T7:T30" si="2">IF(S7="","",ROUND(S7/H7 *100,1) &amp; "%")</f>
        <v>10%</v>
      </c>
    </row>
    <row r="8" spans="1:20" customFormat="1" ht="20.100000000000001" customHeight="1">
      <c r="B8" s="41"/>
      <c r="C8" s="42"/>
      <c r="D8" s="40"/>
      <c r="E8" s="43"/>
      <c r="F8" s="44"/>
      <c r="G8" s="45"/>
      <c r="H8" s="45"/>
      <c r="I8" s="40"/>
      <c r="J8" s="20" t="s">
        <v>3</v>
      </c>
      <c r="P8" s="43"/>
      <c r="Q8" s="45"/>
      <c r="R8" s="45" t="str">
        <f t="shared" si="0"/>
        <v/>
      </c>
      <c r="S8" s="51" t="str">
        <f t="shared" si="1"/>
        <v/>
      </c>
      <c r="T8" s="151" t="str">
        <f t="shared" si="2"/>
        <v/>
      </c>
    </row>
    <row r="9" spans="1:20" customFormat="1" ht="20.100000000000001" customHeight="1">
      <c r="B9" s="41"/>
      <c r="C9" s="42"/>
      <c r="D9" s="40"/>
      <c r="E9" s="43"/>
      <c r="F9" s="44"/>
      <c r="G9" s="45"/>
      <c r="H9" s="45"/>
      <c r="I9" s="40"/>
      <c r="J9" s="20" t="s">
        <v>3</v>
      </c>
      <c r="P9" s="43"/>
      <c r="Q9" s="45"/>
      <c r="R9" s="45" t="str">
        <f t="shared" si="0"/>
        <v/>
      </c>
      <c r="S9" s="51" t="str">
        <f t="shared" si="1"/>
        <v/>
      </c>
      <c r="T9" s="151" t="str">
        <f t="shared" si="2"/>
        <v/>
      </c>
    </row>
    <row r="10" spans="1:20" customFormat="1" ht="20.100000000000001" customHeight="1">
      <c r="B10" s="24"/>
      <c r="C10" s="31"/>
      <c r="D10" s="25"/>
      <c r="E10" s="26"/>
      <c r="F10" s="27"/>
      <c r="G10" s="28"/>
      <c r="H10" s="45" t="str">
        <f>IF(AND(E10="",G10=""),"",E10*G10)</f>
        <v/>
      </c>
      <c r="I10" s="25"/>
      <c r="J10" s="20" t="s">
        <v>3</v>
      </c>
      <c r="P10" s="43"/>
      <c r="Q10" s="45"/>
      <c r="R10" s="45" t="str">
        <f t="shared" si="0"/>
        <v/>
      </c>
      <c r="S10" s="51" t="str">
        <f t="shared" si="1"/>
        <v/>
      </c>
      <c r="T10" s="151" t="str">
        <f t="shared" si="2"/>
        <v/>
      </c>
    </row>
    <row r="11" spans="1:20" customFormat="1" ht="20.100000000000001" customHeight="1">
      <c r="B11" s="24"/>
      <c r="C11" s="31"/>
      <c r="D11" s="25"/>
      <c r="E11" s="26"/>
      <c r="F11" s="27"/>
      <c r="G11" s="28"/>
      <c r="H11" s="45" t="str">
        <f t="shared" ref="H11:H29" si="3">IF(AND(E11="",G11=""),"",E11*G11)</f>
        <v/>
      </c>
      <c r="I11" s="25"/>
      <c r="J11" s="20" t="s">
        <v>3</v>
      </c>
      <c r="P11" s="43"/>
      <c r="Q11" s="45"/>
      <c r="R11" s="45" t="str">
        <f t="shared" si="0"/>
        <v/>
      </c>
      <c r="S11" s="51" t="str">
        <f t="shared" si="1"/>
        <v/>
      </c>
      <c r="T11" s="151" t="str">
        <f t="shared" si="2"/>
        <v/>
      </c>
    </row>
    <row r="12" spans="1:20" customFormat="1" ht="20.100000000000001" customHeight="1">
      <c r="B12" s="24"/>
      <c r="C12" s="31"/>
      <c r="D12" s="25"/>
      <c r="E12" s="26"/>
      <c r="F12" s="27"/>
      <c r="G12" s="28"/>
      <c r="H12" s="45" t="str">
        <f t="shared" si="3"/>
        <v/>
      </c>
      <c r="I12" s="25"/>
      <c r="J12" s="20" t="s">
        <v>3</v>
      </c>
      <c r="P12" s="43"/>
      <c r="Q12" s="45"/>
      <c r="R12" s="45" t="str">
        <f t="shared" si="0"/>
        <v/>
      </c>
      <c r="S12" s="51" t="str">
        <f t="shared" si="1"/>
        <v/>
      </c>
      <c r="T12" s="151" t="str">
        <f t="shared" si="2"/>
        <v/>
      </c>
    </row>
    <row r="13" spans="1:20" customFormat="1" ht="20.100000000000001" customHeight="1">
      <c r="B13" s="24"/>
      <c r="C13" s="31"/>
      <c r="D13" s="25"/>
      <c r="E13" s="26"/>
      <c r="F13" s="27"/>
      <c r="G13" s="28"/>
      <c r="H13" s="45" t="str">
        <f t="shared" si="3"/>
        <v/>
      </c>
      <c r="I13" s="25"/>
      <c r="J13" s="20" t="s">
        <v>3</v>
      </c>
      <c r="P13" s="43"/>
      <c r="Q13" s="45"/>
      <c r="R13" s="45" t="str">
        <f t="shared" si="0"/>
        <v/>
      </c>
      <c r="S13" s="51" t="str">
        <f t="shared" si="1"/>
        <v/>
      </c>
      <c r="T13" s="151" t="str">
        <f t="shared" si="2"/>
        <v/>
      </c>
    </row>
    <row r="14" spans="1:20" customFormat="1" ht="20.100000000000001" customHeight="1">
      <c r="B14" s="24"/>
      <c r="C14" s="31"/>
      <c r="D14" s="25"/>
      <c r="E14" s="26"/>
      <c r="F14" s="27"/>
      <c r="G14" s="28"/>
      <c r="H14" s="45" t="str">
        <f t="shared" si="3"/>
        <v/>
      </c>
      <c r="I14" s="25"/>
      <c r="J14" s="20" t="s">
        <v>3</v>
      </c>
      <c r="P14" s="43"/>
      <c r="Q14" s="45"/>
      <c r="R14" s="45" t="str">
        <f t="shared" si="0"/>
        <v/>
      </c>
      <c r="S14" s="51" t="str">
        <f t="shared" si="1"/>
        <v/>
      </c>
      <c r="T14" s="151" t="str">
        <f t="shared" si="2"/>
        <v/>
      </c>
    </row>
    <row r="15" spans="1:20" customFormat="1" ht="20.100000000000001" customHeight="1">
      <c r="B15" s="24"/>
      <c r="C15" s="31"/>
      <c r="D15" s="25"/>
      <c r="E15" s="26"/>
      <c r="F15" s="27"/>
      <c r="G15" s="28"/>
      <c r="H15" s="45" t="str">
        <f t="shared" si="3"/>
        <v/>
      </c>
      <c r="I15" s="25"/>
      <c r="J15" s="20" t="s">
        <v>3</v>
      </c>
      <c r="P15" s="43"/>
      <c r="Q15" s="45"/>
      <c r="R15" s="45" t="str">
        <f t="shared" si="0"/>
        <v/>
      </c>
      <c r="S15" s="51" t="str">
        <f t="shared" si="1"/>
        <v/>
      </c>
      <c r="T15" s="151" t="str">
        <f t="shared" si="2"/>
        <v/>
      </c>
    </row>
    <row r="16" spans="1:20" customFormat="1" ht="20.100000000000001" customHeight="1">
      <c r="B16" s="24"/>
      <c r="C16" s="31"/>
      <c r="D16" s="25"/>
      <c r="E16" s="26"/>
      <c r="F16" s="27"/>
      <c r="G16" s="28"/>
      <c r="H16" s="45" t="str">
        <f t="shared" si="3"/>
        <v/>
      </c>
      <c r="I16" s="25"/>
      <c r="J16" s="20" t="s">
        <v>3</v>
      </c>
      <c r="P16" s="43"/>
      <c r="Q16" s="45"/>
      <c r="R16" s="45" t="str">
        <f t="shared" si="0"/>
        <v/>
      </c>
      <c r="S16" s="51" t="str">
        <f t="shared" si="1"/>
        <v/>
      </c>
      <c r="T16" s="151" t="str">
        <f t="shared" si="2"/>
        <v/>
      </c>
    </row>
    <row r="17" spans="2:20" customFormat="1" ht="20.100000000000001" customHeight="1">
      <c r="B17" s="24"/>
      <c r="C17" s="31"/>
      <c r="D17" s="25"/>
      <c r="E17" s="26"/>
      <c r="F17" s="27"/>
      <c r="G17" s="28"/>
      <c r="H17" s="45" t="str">
        <f t="shared" si="3"/>
        <v/>
      </c>
      <c r="I17" s="25"/>
      <c r="J17" s="20" t="s">
        <v>3</v>
      </c>
      <c r="P17" s="43"/>
      <c r="Q17" s="45"/>
      <c r="R17" s="45" t="str">
        <f t="shared" si="0"/>
        <v/>
      </c>
      <c r="S17" s="51" t="str">
        <f t="shared" si="1"/>
        <v/>
      </c>
      <c r="T17" s="151" t="str">
        <f t="shared" si="2"/>
        <v/>
      </c>
    </row>
    <row r="18" spans="2:20" customFormat="1" ht="20.100000000000001" customHeight="1">
      <c r="B18" s="24"/>
      <c r="C18" s="31"/>
      <c r="D18" s="25"/>
      <c r="E18" s="26"/>
      <c r="F18" s="27"/>
      <c r="G18" s="28"/>
      <c r="H18" s="45" t="str">
        <f t="shared" si="3"/>
        <v/>
      </c>
      <c r="I18" s="25"/>
      <c r="J18" s="20" t="s">
        <v>3</v>
      </c>
      <c r="P18" s="43"/>
      <c r="Q18" s="45"/>
      <c r="R18" s="45" t="str">
        <f t="shared" si="0"/>
        <v/>
      </c>
      <c r="S18" s="51" t="str">
        <f t="shared" si="1"/>
        <v/>
      </c>
      <c r="T18" s="151" t="str">
        <f t="shared" si="2"/>
        <v/>
      </c>
    </row>
    <row r="19" spans="2:20" customFormat="1" ht="20.100000000000001" customHeight="1">
      <c r="B19" s="24"/>
      <c r="C19" s="31"/>
      <c r="D19" s="25"/>
      <c r="E19" s="26"/>
      <c r="F19" s="27"/>
      <c r="G19" s="28"/>
      <c r="H19" s="45" t="str">
        <f t="shared" si="3"/>
        <v/>
      </c>
      <c r="I19" s="25"/>
      <c r="J19" s="20" t="s">
        <v>3</v>
      </c>
      <c r="P19" s="43"/>
      <c r="Q19" s="45"/>
      <c r="R19" s="45" t="str">
        <f t="shared" si="0"/>
        <v/>
      </c>
      <c r="S19" s="51" t="str">
        <f t="shared" si="1"/>
        <v/>
      </c>
      <c r="T19" s="151" t="str">
        <f t="shared" si="2"/>
        <v/>
      </c>
    </row>
    <row r="20" spans="2:20" customFormat="1" ht="20.100000000000001" customHeight="1">
      <c r="B20" s="24"/>
      <c r="C20" s="31"/>
      <c r="D20" s="25"/>
      <c r="E20" s="26"/>
      <c r="F20" s="27"/>
      <c r="G20" s="28"/>
      <c r="H20" s="45" t="str">
        <f t="shared" si="3"/>
        <v/>
      </c>
      <c r="I20" s="25"/>
      <c r="J20" s="20" t="s">
        <v>3</v>
      </c>
      <c r="P20" s="43"/>
      <c r="Q20" s="45"/>
      <c r="R20" s="45" t="str">
        <f t="shared" si="0"/>
        <v/>
      </c>
      <c r="S20" s="51" t="str">
        <f t="shared" si="1"/>
        <v/>
      </c>
      <c r="T20" s="151" t="str">
        <f t="shared" si="2"/>
        <v/>
      </c>
    </row>
    <row r="21" spans="2:20" customFormat="1" ht="20.100000000000001" customHeight="1">
      <c r="B21" s="24"/>
      <c r="C21" s="31"/>
      <c r="D21" s="25"/>
      <c r="E21" s="26"/>
      <c r="F21" s="27"/>
      <c r="G21" s="28"/>
      <c r="H21" s="45" t="str">
        <f t="shared" si="3"/>
        <v/>
      </c>
      <c r="I21" s="25"/>
      <c r="J21" s="20" t="s">
        <v>3</v>
      </c>
      <c r="P21" s="43"/>
      <c r="Q21" s="45"/>
      <c r="R21" s="45" t="str">
        <f t="shared" si="0"/>
        <v/>
      </c>
      <c r="S21" s="51" t="str">
        <f t="shared" si="1"/>
        <v/>
      </c>
      <c r="T21" s="151" t="str">
        <f t="shared" si="2"/>
        <v/>
      </c>
    </row>
    <row r="22" spans="2:20" customFormat="1" ht="20.100000000000001" customHeight="1">
      <c r="B22" s="24"/>
      <c r="C22" s="31"/>
      <c r="D22" s="25"/>
      <c r="E22" s="26"/>
      <c r="F22" s="27"/>
      <c r="G22" s="28"/>
      <c r="H22" s="45" t="str">
        <f t="shared" si="3"/>
        <v/>
      </c>
      <c r="I22" s="25"/>
      <c r="J22" s="20" t="s">
        <v>3</v>
      </c>
      <c r="P22" s="43"/>
      <c r="Q22" s="45"/>
      <c r="R22" s="45" t="str">
        <f t="shared" si="0"/>
        <v/>
      </c>
      <c r="S22" s="51" t="str">
        <f t="shared" si="1"/>
        <v/>
      </c>
      <c r="T22" s="151" t="str">
        <f t="shared" si="2"/>
        <v/>
      </c>
    </row>
    <row r="23" spans="2:20" customFormat="1" ht="20.100000000000001" customHeight="1">
      <c r="B23" s="24"/>
      <c r="C23" s="31"/>
      <c r="D23" s="25"/>
      <c r="E23" s="26"/>
      <c r="F23" s="27"/>
      <c r="G23" s="28"/>
      <c r="H23" s="45" t="str">
        <f t="shared" si="3"/>
        <v/>
      </c>
      <c r="I23" s="25"/>
      <c r="J23" s="20" t="s">
        <v>3</v>
      </c>
      <c r="P23" s="43"/>
      <c r="Q23" s="45"/>
      <c r="R23" s="45" t="str">
        <f t="shared" si="0"/>
        <v/>
      </c>
      <c r="S23" s="51" t="str">
        <f t="shared" si="1"/>
        <v/>
      </c>
      <c r="T23" s="151" t="str">
        <f t="shared" si="2"/>
        <v/>
      </c>
    </row>
    <row r="24" spans="2:20" customFormat="1" ht="20.100000000000001" customHeight="1">
      <c r="B24" s="24"/>
      <c r="C24" s="31"/>
      <c r="D24" s="25"/>
      <c r="E24" s="26"/>
      <c r="F24" s="27"/>
      <c r="G24" s="28"/>
      <c r="H24" s="45" t="str">
        <f t="shared" si="3"/>
        <v/>
      </c>
      <c r="I24" s="25"/>
      <c r="J24" s="20" t="s">
        <v>3</v>
      </c>
      <c r="P24" s="43"/>
      <c r="Q24" s="45"/>
      <c r="R24" s="45" t="str">
        <f t="shared" si="0"/>
        <v/>
      </c>
      <c r="S24" s="51" t="str">
        <f t="shared" si="1"/>
        <v/>
      </c>
      <c r="T24" s="151" t="str">
        <f t="shared" si="2"/>
        <v/>
      </c>
    </row>
    <row r="25" spans="2:20" customFormat="1" ht="20.100000000000001" customHeight="1">
      <c r="B25" s="24"/>
      <c r="C25" s="31"/>
      <c r="D25" s="25"/>
      <c r="E25" s="26"/>
      <c r="F25" s="27"/>
      <c r="G25" s="28"/>
      <c r="H25" s="45" t="str">
        <f t="shared" si="3"/>
        <v/>
      </c>
      <c r="I25" s="25"/>
      <c r="J25" s="20" t="s">
        <v>3</v>
      </c>
      <c r="P25" s="43"/>
      <c r="Q25" s="45"/>
      <c r="R25" s="45" t="str">
        <f t="shared" si="0"/>
        <v/>
      </c>
      <c r="S25" s="51" t="str">
        <f t="shared" si="1"/>
        <v/>
      </c>
      <c r="T25" s="151" t="str">
        <f t="shared" si="2"/>
        <v/>
      </c>
    </row>
    <row r="26" spans="2:20" customFormat="1" ht="20.100000000000001" customHeight="1">
      <c r="B26" s="24"/>
      <c r="C26" s="31"/>
      <c r="D26" s="25"/>
      <c r="E26" s="26"/>
      <c r="F26" s="27"/>
      <c r="G26" s="28"/>
      <c r="H26" s="45" t="str">
        <f t="shared" si="3"/>
        <v/>
      </c>
      <c r="I26" s="25"/>
      <c r="J26" s="20" t="s">
        <v>3</v>
      </c>
      <c r="P26" s="43"/>
      <c r="Q26" s="45"/>
      <c r="R26" s="45" t="str">
        <f t="shared" si="0"/>
        <v/>
      </c>
      <c r="S26" s="51" t="str">
        <f t="shared" si="1"/>
        <v/>
      </c>
      <c r="T26" s="151" t="str">
        <f t="shared" si="2"/>
        <v/>
      </c>
    </row>
    <row r="27" spans="2:20" customFormat="1" ht="20.100000000000001" customHeight="1">
      <c r="B27" s="24"/>
      <c r="C27" s="31"/>
      <c r="D27" s="25"/>
      <c r="E27" s="26"/>
      <c r="F27" s="27"/>
      <c r="G27" s="28"/>
      <c r="H27" s="45" t="str">
        <f t="shared" si="3"/>
        <v/>
      </c>
      <c r="I27" s="25"/>
      <c r="J27" s="20" t="s">
        <v>3</v>
      </c>
      <c r="P27" s="43"/>
      <c r="Q27" s="45"/>
      <c r="R27" s="45" t="str">
        <f t="shared" si="0"/>
        <v/>
      </c>
      <c r="S27" s="51" t="str">
        <f t="shared" si="1"/>
        <v/>
      </c>
      <c r="T27" s="151" t="str">
        <f t="shared" si="2"/>
        <v/>
      </c>
    </row>
    <row r="28" spans="2:20" customFormat="1" ht="20.100000000000001" customHeight="1">
      <c r="B28" s="24"/>
      <c r="C28" s="31"/>
      <c r="D28" s="25"/>
      <c r="E28" s="26"/>
      <c r="F28" s="27"/>
      <c r="G28" s="28"/>
      <c r="H28" s="45" t="str">
        <f t="shared" si="3"/>
        <v/>
      </c>
      <c r="I28" s="25"/>
      <c r="J28" s="20" t="s">
        <v>3</v>
      </c>
      <c r="P28" s="43"/>
      <c r="Q28" s="45"/>
      <c r="R28" s="45" t="str">
        <f t="shared" si="0"/>
        <v/>
      </c>
      <c r="S28" s="51" t="str">
        <f t="shared" si="1"/>
        <v/>
      </c>
      <c r="T28" s="151" t="str">
        <f t="shared" si="2"/>
        <v/>
      </c>
    </row>
    <row r="29" spans="2:20" customFormat="1" ht="20.100000000000001" customHeight="1">
      <c r="B29" s="24"/>
      <c r="C29" s="31"/>
      <c r="D29" s="25"/>
      <c r="E29" s="26"/>
      <c r="F29" s="27"/>
      <c r="G29" s="28"/>
      <c r="H29" s="45" t="str">
        <f t="shared" si="3"/>
        <v/>
      </c>
      <c r="I29" s="25"/>
      <c r="J29" s="20" t="s">
        <v>3</v>
      </c>
      <c r="P29" s="43"/>
      <c r="Q29" s="45"/>
      <c r="R29" s="45" t="str">
        <f t="shared" si="0"/>
        <v/>
      </c>
      <c r="S29" s="51" t="str">
        <f t="shared" si="1"/>
        <v/>
      </c>
      <c r="T29" s="151" t="str">
        <f t="shared" si="2"/>
        <v/>
      </c>
    </row>
    <row r="30" spans="2:20" customFormat="1" ht="20.100000000000001" customHeight="1">
      <c r="B30" s="24"/>
      <c r="C30" s="31" t="s">
        <v>108</v>
      </c>
      <c r="D30" s="25"/>
      <c r="E30" s="26"/>
      <c r="F30" s="27"/>
      <c r="G30" s="28"/>
      <c r="H30" s="28">
        <f>SUM(H7:H29)</f>
        <v>10000</v>
      </c>
      <c r="I30" s="25"/>
      <c r="J30" s="20" t="s">
        <v>3</v>
      </c>
      <c r="P30" s="152"/>
      <c r="Q30" s="152"/>
      <c r="R30" s="51">
        <f>SUM(R7:R29)</f>
        <v>9000</v>
      </c>
      <c r="S30" s="51">
        <f>IF(H30="","",H30-IF(R30="",0,R30))</f>
        <v>1000</v>
      </c>
      <c r="T30" s="151" t="str">
        <f t="shared" si="2"/>
        <v>10%</v>
      </c>
    </row>
  </sheetData>
  <mergeCells count="4">
    <mergeCell ref="C1:I1"/>
    <mergeCell ref="A2:I2"/>
    <mergeCell ref="B6:I6"/>
    <mergeCell ref="P4:T4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3255-19D6-4342-9239-4F0243B06083}">
  <sheetPr codeName="Sheet2">
    <pageSetUpPr fitToPage="1"/>
  </sheetPr>
  <dimension ref="A1:AY28"/>
  <sheetViews>
    <sheetView view="pageBreakPreview" topLeftCell="B1" zoomScale="85" zoomScaleNormal="85" zoomScaleSheetLayoutView="85" workbookViewId="0">
      <selection activeCell="Q6" sqref="Q6:AA7"/>
    </sheetView>
  </sheetViews>
  <sheetFormatPr defaultColWidth="3.125" defaultRowHeight="13.5"/>
  <cols>
    <col min="1" max="1" width="0.5" style="4" hidden="1" customWidth="1"/>
    <col min="2" max="2" width="2.125" style="4" customWidth="1"/>
    <col min="3" max="23" width="3.125" style="4" customWidth="1"/>
    <col min="24" max="24" width="3" style="4" customWidth="1"/>
    <col min="25" max="35" width="3.125" style="4" customWidth="1"/>
    <col min="36" max="36" width="3.625" style="4" customWidth="1"/>
    <col min="37" max="41" width="3.125" style="4" customWidth="1"/>
    <col min="42" max="42" width="2.25" style="4" customWidth="1"/>
    <col min="43" max="43" width="2.5" style="4" customWidth="1"/>
    <col min="44" max="44" width="3.125" style="4" customWidth="1"/>
    <col min="45" max="49" width="3.125" style="4"/>
    <col min="50" max="50" width="4" style="4" bestFit="1" customWidth="1"/>
    <col min="51" max="16384" width="3.125" style="4"/>
  </cols>
  <sheetData>
    <row r="1" spans="2:51" customFormat="1" ht="31.5" customHeight="1" thickTop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2:51" customFormat="1" ht="36" customHeight="1">
      <c r="B2" s="110" t="s">
        <v>55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2"/>
    </row>
    <row r="3" spans="2:51" customFormat="1" ht="30" customHeight="1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113" t="s">
        <v>119</v>
      </c>
      <c r="AH3" s="114"/>
      <c r="AI3" s="114"/>
      <c r="AJ3" s="114"/>
      <c r="AK3" s="134" t="s">
        <v>53</v>
      </c>
      <c r="AL3" s="134"/>
      <c r="AM3" s="134"/>
      <c r="AN3" s="134"/>
      <c r="AO3" s="134"/>
      <c r="AP3" s="64"/>
    </row>
    <row r="4" spans="2:51" customFormat="1" ht="30" customHeight="1">
      <c r="B4" s="62"/>
      <c r="C4" s="116" t="s">
        <v>56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63"/>
      <c r="AE4" s="63"/>
      <c r="AF4" s="63"/>
      <c r="AG4" s="113" t="s">
        <v>57</v>
      </c>
      <c r="AH4" s="114"/>
      <c r="AI4" s="114"/>
      <c r="AJ4" s="114"/>
      <c r="AK4" s="134" t="s">
        <v>58</v>
      </c>
      <c r="AL4" s="134"/>
      <c r="AM4" s="134"/>
      <c r="AN4" s="134"/>
      <c r="AO4" s="134"/>
      <c r="AP4" s="64"/>
    </row>
    <row r="5" spans="2:51">
      <c r="B5" s="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AP5" s="7"/>
    </row>
    <row r="6" spans="2:51" customFormat="1" ht="20.45" customHeight="1">
      <c r="B6" s="5"/>
      <c r="Q6" s="130">
        <f>AB8+AB9</f>
        <v>60500</v>
      </c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29"/>
      <c r="AC6" s="29"/>
      <c r="AP6" s="7"/>
    </row>
    <row r="7" spans="2:51" s="9" customFormat="1" ht="30" customHeight="1">
      <c r="B7" s="8"/>
      <c r="L7" s="65" t="s">
        <v>60</v>
      </c>
      <c r="M7" s="10"/>
      <c r="N7" s="10"/>
      <c r="O7" s="10"/>
      <c r="P7" s="10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66" t="s">
        <v>61</v>
      </c>
      <c r="AC7" s="30"/>
      <c r="AD7" s="30"/>
      <c r="AE7" s="30"/>
      <c r="AF7" s="10"/>
      <c r="AP7" s="11"/>
    </row>
    <row r="8" spans="2:51" s="9" customFormat="1" ht="21.6" customHeight="1">
      <c r="B8" s="8"/>
      <c r="Q8" s="36"/>
      <c r="R8" s="36"/>
      <c r="S8" s="36"/>
      <c r="T8" s="36"/>
      <c r="U8" s="36"/>
      <c r="X8" s="119" t="s">
        <v>62</v>
      </c>
      <c r="Y8" s="120"/>
      <c r="Z8" s="120"/>
      <c r="AA8" s="120"/>
      <c r="AB8" s="132">
        <f>AB9*(AX9/100)</f>
        <v>5500</v>
      </c>
      <c r="AC8" s="132"/>
      <c r="AD8" s="132"/>
      <c r="AE8" s="132"/>
      <c r="AF8" s="32" t="s">
        <v>0</v>
      </c>
      <c r="AP8" s="11"/>
    </row>
    <row r="9" spans="2:51" customFormat="1" ht="23.1" customHeight="1">
      <c r="B9" s="5"/>
      <c r="X9" s="122" t="s">
        <v>63</v>
      </c>
      <c r="Y9" s="122"/>
      <c r="Z9" s="122"/>
      <c r="AA9" s="122"/>
      <c r="AB9" s="133">
        <f>Breakdown!H30</f>
        <v>55000</v>
      </c>
      <c r="AC9" s="133"/>
      <c r="AD9" s="133"/>
      <c r="AE9" s="133"/>
      <c r="AF9" s="33" t="s">
        <v>1</v>
      </c>
      <c r="AP9" s="7"/>
      <c r="AU9" s="20" t="s">
        <v>81</v>
      </c>
      <c r="AX9" s="47">
        <v>10</v>
      </c>
      <c r="AY9" s="20" t="s">
        <v>54</v>
      </c>
    </row>
    <row r="10" spans="2:51" customFormat="1" ht="20.45" customHeight="1">
      <c r="B10" s="5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34"/>
      <c r="AK10" s="34"/>
      <c r="AP10" s="7"/>
    </row>
    <row r="11" spans="2:51" customFormat="1" ht="39.75" customHeight="1">
      <c r="B11" s="5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34"/>
      <c r="AK11" s="34"/>
      <c r="AP11" s="7"/>
    </row>
    <row r="12" spans="2:51" customFormat="1" ht="15.75" customHeight="1">
      <c r="B12" s="5"/>
      <c r="C12" s="105" t="s">
        <v>69</v>
      </c>
      <c r="D12" s="105"/>
      <c r="E12" s="105"/>
      <c r="F12" s="105"/>
      <c r="G12" s="106"/>
      <c r="H12" s="106"/>
      <c r="I12" s="106"/>
      <c r="J12" s="106"/>
      <c r="K12" s="106"/>
      <c r="L12" s="106"/>
      <c r="M12" s="106"/>
      <c r="N12" s="106"/>
      <c r="V12" s="12"/>
      <c r="W12" s="12"/>
      <c r="X12" s="147" t="s">
        <v>64</v>
      </c>
      <c r="Y12" s="67"/>
      <c r="Z12" s="67"/>
      <c r="AA12" s="67"/>
      <c r="AB12" s="67"/>
      <c r="AC12" s="68"/>
      <c r="AD12" s="69"/>
      <c r="AE12" s="69"/>
      <c r="AF12" s="69"/>
      <c r="AG12" s="12"/>
      <c r="AH12" s="12"/>
      <c r="AI12" s="12"/>
      <c r="AJ12" s="12"/>
      <c r="AK12" s="12"/>
      <c r="AL12" s="12"/>
      <c r="AM12" s="12"/>
      <c r="AN12" s="12"/>
      <c r="AO12" s="12"/>
      <c r="AP12" s="7"/>
    </row>
    <row r="13" spans="2:51" customFormat="1" ht="15.75" customHeight="1">
      <c r="B13" s="5"/>
      <c r="C13" s="13"/>
      <c r="D13" s="14"/>
      <c r="E13" s="14"/>
      <c r="F13" s="15"/>
      <c r="G13" s="13"/>
      <c r="H13" s="14"/>
      <c r="I13" s="14"/>
      <c r="J13" s="15"/>
      <c r="K13" s="13"/>
      <c r="L13" s="14"/>
      <c r="M13" s="14"/>
      <c r="N13" s="15"/>
      <c r="V13" s="12"/>
      <c r="W13" s="12"/>
      <c r="X13" s="148" t="s">
        <v>65</v>
      </c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7"/>
    </row>
    <row r="14" spans="2:51" customFormat="1" ht="8.25" customHeight="1">
      <c r="B14" s="5"/>
      <c r="C14" s="16"/>
      <c r="F14" s="17"/>
      <c r="G14" s="16"/>
      <c r="J14" s="17"/>
      <c r="K14" s="16"/>
      <c r="N14" s="17"/>
      <c r="V14" s="12"/>
      <c r="W14" s="12"/>
      <c r="X14" s="74"/>
      <c r="Y14" s="74"/>
      <c r="Z14" s="74"/>
      <c r="AA14" s="74"/>
      <c r="AB14" s="74"/>
      <c r="AC14" s="74"/>
      <c r="AD14" s="70"/>
      <c r="AE14" s="70"/>
      <c r="AF14" s="70"/>
      <c r="AG14" s="70"/>
      <c r="AH14" s="70"/>
      <c r="AI14" s="70"/>
      <c r="AJ14" s="70"/>
      <c r="AK14" s="70"/>
      <c r="AL14" s="12"/>
      <c r="AM14" s="12"/>
      <c r="AN14" s="12"/>
      <c r="AO14" s="12"/>
      <c r="AP14" s="7"/>
    </row>
    <row r="15" spans="2:51" customFormat="1" ht="15.6" customHeight="1">
      <c r="B15" s="5"/>
      <c r="C15" s="16"/>
      <c r="F15" s="17"/>
      <c r="G15" s="16"/>
      <c r="J15" s="17"/>
      <c r="K15" s="16"/>
      <c r="N15" s="17"/>
      <c r="V15" s="12"/>
      <c r="W15" s="12"/>
      <c r="X15" s="149" t="s">
        <v>66</v>
      </c>
      <c r="Y15" s="69"/>
      <c r="Z15" s="69"/>
      <c r="AA15" s="69"/>
      <c r="AB15" s="69"/>
      <c r="AC15" s="69"/>
      <c r="AD15" s="69"/>
      <c r="AE15" s="70"/>
      <c r="AF15" s="71" t="s">
        <v>67</v>
      </c>
      <c r="AG15" s="70"/>
      <c r="AH15" s="70"/>
      <c r="AI15" s="70"/>
      <c r="AJ15" s="70"/>
      <c r="AK15" s="70"/>
      <c r="AL15" s="12"/>
      <c r="AM15" s="12"/>
      <c r="AN15" s="12"/>
      <c r="AO15" s="12"/>
      <c r="AP15" s="7"/>
    </row>
    <row r="16" spans="2:51" customFormat="1" ht="15.6" customHeight="1">
      <c r="B16" s="5"/>
      <c r="C16" s="18"/>
      <c r="D16" s="6"/>
      <c r="E16" s="6"/>
      <c r="F16" s="19"/>
      <c r="G16" s="18"/>
      <c r="H16" s="6"/>
      <c r="I16" s="6"/>
      <c r="J16" s="19"/>
      <c r="K16" s="18"/>
      <c r="L16" s="6"/>
      <c r="M16" s="6"/>
      <c r="N16" s="19"/>
      <c r="V16" s="12"/>
      <c r="W16" s="12"/>
      <c r="X16" s="71" t="s">
        <v>68</v>
      </c>
      <c r="Y16" s="70"/>
      <c r="Z16" s="70"/>
      <c r="AA16" s="70"/>
      <c r="AB16" s="70"/>
      <c r="AC16" s="70"/>
      <c r="AD16" s="70"/>
      <c r="AE16" s="70"/>
      <c r="AF16" s="71"/>
      <c r="AG16" s="70"/>
      <c r="AH16" s="70"/>
      <c r="AI16" s="70"/>
      <c r="AJ16" s="70"/>
      <c r="AK16" s="70"/>
      <c r="AL16" s="12"/>
      <c r="AM16" s="12"/>
      <c r="AN16" s="12"/>
      <c r="AO16" s="12"/>
      <c r="AP16" s="7"/>
    </row>
    <row r="17" spans="2:42" customFormat="1" ht="12.6" customHeight="1">
      <c r="B17" s="5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7"/>
    </row>
    <row r="18" spans="2:42" customFormat="1" ht="18.95" customHeight="1">
      <c r="B18" s="5"/>
      <c r="C18" s="98" t="s">
        <v>70</v>
      </c>
      <c r="D18" s="98"/>
      <c r="E18" s="98"/>
      <c r="F18" s="98"/>
      <c r="G18" s="98"/>
      <c r="H18" s="108" t="s">
        <v>71</v>
      </c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97" t="s">
        <v>72</v>
      </c>
      <c r="X18" s="98"/>
      <c r="Y18" s="98"/>
      <c r="Z18" s="98"/>
      <c r="AA18" s="9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7"/>
    </row>
    <row r="19" spans="2:42" customFormat="1" ht="18.95" customHeight="1">
      <c r="B19" s="5"/>
      <c r="C19" s="97" t="s">
        <v>73</v>
      </c>
      <c r="D19" s="98"/>
      <c r="E19" s="98"/>
      <c r="F19" s="98"/>
      <c r="G19" s="98"/>
      <c r="H19" s="124" t="s">
        <v>74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6"/>
      <c r="AP19" s="7"/>
    </row>
    <row r="20" spans="2:42" customFormat="1" ht="21.6" customHeight="1">
      <c r="B20" s="5"/>
      <c r="C20" s="79" t="s">
        <v>75</v>
      </c>
      <c r="D20" s="80"/>
      <c r="E20" s="80"/>
      <c r="F20" s="80"/>
      <c r="G20" s="81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90"/>
      <c r="W20" s="97" t="s">
        <v>76</v>
      </c>
      <c r="X20" s="98"/>
      <c r="Y20" s="98"/>
      <c r="Z20" s="98"/>
      <c r="AA20" s="98"/>
      <c r="AB20" s="127" t="s">
        <v>77</v>
      </c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9"/>
      <c r="AP20" s="7"/>
    </row>
    <row r="21" spans="2:42" customFormat="1" ht="21.6" customHeight="1">
      <c r="B21" s="5"/>
      <c r="C21" s="85"/>
      <c r="D21" s="86"/>
      <c r="E21" s="86"/>
      <c r="F21" s="86"/>
      <c r="G21" s="87"/>
      <c r="H21" s="94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 t="s">
        <v>78</v>
      </c>
      <c r="X21" s="98"/>
      <c r="Y21" s="98"/>
      <c r="Z21" s="98"/>
      <c r="AA21" s="98"/>
      <c r="AB21" s="127" t="s">
        <v>79</v>
      </c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9"/>
      <c r="AP21" s="7"/>
    </row>
    <row r="22" spans="2:42" customFormat="1" ht="21.6" customHeight="1">
      <c r="B22" s="5"/>
      <c r="C22" s="79" t="s">
        <v>80</v>
      </c>
      <c r="D22" s="80"/>
      <c r="E22" s="80"/>
      <c r="F22" s="80"/>
      <c r="G22" s="81"/>
      <c r="H22" s="88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90"/>
      <c r="AP22" s="7"/>
    </row>
    <row r="23" spans="2:42" customFormat="1" ht="11.45" customHeight="1">
      <c r="B23" s="5"/>
      <c r="C23" s="82"/>
      <c r="D23" s="83"/>
      <c r="E23" s="83"/>
      <c r="F23" s="83"/>
      <c r="G23" s="84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3"/>
      <c r="AP23" s="7"/>
    </row>
    <row r="24" spans="2:42" customFormat="1" ht="21.6" customHeight="1">
      <c r="B24" s="5"/>
      <c r="C24" s="82"/>
      <c r="D24" s="83"/>
      <c r="E24" s="83"/>
      <c r="F24" s="83"/>
      <c r="G24" s="84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3"/>
      <c r="AP24" s="7"/>
    </row>
    <row r="25" spans="2:42" customFormat="1" ht="18.95" customHeight="1">
      <c r="B25" s="5"/>
      <c r="C25" s="82"/>
      <c r="D25" s="83"/>
      <c r="E25" s="83"/>
      <c r="F25" s="83"/>
      <c r="G25" s="84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3"/>
      <c r="AP25" s="7"/>
    </row>
    <row r="26" spans="2:42" customFormat="1" ht="18.95" customHeight="1">
      <c r="B26" s="5"/>
      <c r="C26" s="85"/>
      <c r="D26" s="86"/>
      <c r="E26" s="86"/>
      <c r="F26" s="86"/>
      <c r="G26" s="87"/>
      <c r="H26" s="94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6"/>
      <c r="AP26" s="7"/>
    </row>
    <row r="27" spans="2:42" customFormat="1" ht="22.5" customHeight="1" thickBo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</row>
    <row r="28" spans="2:42" customFormat="1" ht="14.25" customHeight="1" thickTop="1"/>
  </sheetData>
  <mergeCells count="30">
    <mergeCell ref="B2:AP2"/>
    <mergeCell ref="AG3:AJ3"/>
    <mergeCell ref="AK3:AO3"/>
    <mergeCell ref="C4:AC4"/>
    <mergeCell ref="AG4:AJ4"/>
    <mergeCell ref="AK4:AO4"/>
    <mergeCell ref="Q6:AA7"/>
    <mergeCell ref="X8:AA8"/>
    <mergeCell ref="AB8:AE8"/>
    <mergeCell ref="X9:AA9"/>
    <mergeCell ref="AB9:AE9"/>
    <mergeCell ref="X10:AI11"/>
    <mergeCell ref="C12:F12"/>
    <mergeCell ref="G12:J12"/>
    <mergeCell ref="K12:N12"/>
    <mergeCell ref="C18:G18"/>
    <mergeCell ref="H18:V18"/>
    <mergeCell ref="W18:AA18"/>
    <mergeCell ref="AB18:AO18"/>
    <mergeCell ref="X13:AO13"/>
    <mergeCell ref="C19:G19"/>
    <mergeCell ref="H19:AO19"/>
    <mergeCell ref="C22:G26"/>
    <mergeCell ref="H22:AO26"/>
    <mergeCell ref="C20:G21"/>
    <mergeCell ref="H20:V21"/>
    <mergeCell ref="W20:AA20"/>
    <mergeCell ref="AB20:AO20"/>
    <mergeCell ref="W21:AA21"/>
    <mergeCell ref="AB21:AO21"/>
  </mergeCells>
  <phoneticPr fontId="1"/>
  <hyperlinks>
    <hyperlink ref="X15" r:id="rId1" display="TEL:000-0000-0000" xr:uid="{80E48869-9DA3-477F-8C3E-939EE2473571}"/>
  </hyperlinks>
  <printOptions horizontalCentered="1"/>
  <pageMargins left="0.19685039370078741" right="0.19685039370078741" top="0.39370078740157483" bottom="7.874015748031496E-2" header="0" footer="0.31496062992125984"/>
  <pageSetup paperSize="9" scale="9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6"/>
  <sheetViews>
    <sheetView view="pageBreakPreview" zoomScale="85" zoomScaleNormal="100" zoomScaleSheetLayoutView="85" workbookViewId="0">
      <selection activeCell="S18" sqref="S18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2" width="3.125" style="20" customWidth="1"/>
    <col min="13" max="13" width="8.5" style="20" customWidth="1"/>
    <col min="14" max="16" width="10" style="20" customWidth="1"/>
    <col min="17" max="16384" width="3.125" style="20"/>
  </cols>
  <sheetData>
    <row r="1" spans="1:16" customFormat="1" ht="56.25" customHeight="1">
      <c r="A1" s="35">
        <v>1</v>
      </c>
      <c r="B1" s="35">
        <f ca="1">IF(COUNT(A:A)&gt;1,MAX(A:A),_xlfn.SHEETS()-2)</f>
        <v>11</v>
      </c>
      <c r="C1" s="135" t="str">
        <f>"Page "&amp;1&amp;" of "&amp;COUNT(Breakdown!$H$6:$H$29)+1</f>
        <v>Page 1 of 11</v>
      </c>
      <c r="D1" s="135"/>
      <c r="E1" s="135"/>
      <c r="F1" s="135"/>
      <c r="G1" s="135"/>
      <c r="H1" s="135"/>
      <c r="I1" s="135"/>
    </row>
    <row r="2" spans="1:16" customFormat="1" ht="21.75" customHeight="1">
      <c r="A2" s="136" t="s">
        <v>82</v>
      </c>
      <c r="B2" s="136"/>
      <c r="C2" s="136"/>
      <c r="D2" s="136"/>
      <c r="E2" s="136"/>
      <c r="F2" s="136"/>
      <c r="G2" s="136"/>
      <c r="H2" s="136"/>
      <c r="I2" s="136"/>
    </row>
    <row r="3" spans="1:16" customFormat="1" ht="15" customHeight="1">
      <c r="B3" s="59" t="str">
        <f>"Project: "&amp;Cover!$H$18</f>
        <v>Project: Renovation Project</v>
      </c>
    </row>
    <row r="4" spans="1:16" customFormat="1" ht="15" customHeight="1">
      <c r="B4" s="58" t="str">
        <f>"Quote No: "&amp;Cover!$AK$3</f>
        <v>Quote No: 00000001</v>
      </c>
      <c r="N4" s="150" t="s">
        <v>102</v>
      </c>
      <c r="O4" s="150"/>
      <c r="P4" s="150"/>
    </row>
    <row r="5" spans="1:16" ht="22.5">
      <c r="A5"/>
      <c r="B5" s="37" t="s">
        <v>2</v>
      </c>
      <c r="C5" s="50" t="s">
        <v>83</v>
      </c>
      <c r="D5" s="38" t="s">
        <v>84</v>
      </c>
      <c r="E5" s="38" t="s">
        <v>85</v>
      </c>
      <c r="F5" s="38" t="s">
        <v>86</v>
      </c>
      <c r="G5" s="75" t="s">
        <v>87</v>
      </c>
      <c r="H5" s="38" t="s">
        <v>88</v>
      </c>
      <c r="I5" s="50" t="s">
        <v>89</v>
      </c>
      <c r="N5" s="77" t="s">
        <v>103</v>
      </c>
      <c r="O5" s="78" t="s">
        <v>104</v>
      </c>
      <c r="P5" s="78" t="s">
        <v>105</v>
      </c>
    </row>
    <row r="6" spans="1:16" customFormat="1" ht="20.100000000000001" customHeight="1">
      <c r="B6" s="39">
        <v>1</v>
      </c>
      <c r="C6" s="76" t="s">
        <v>90</v>
      </c>
      <c r="D6" s="55"/>
      <c r="E6" s="26">
        <f>IF(H6="","",1)</f>
        <v>1</v>
      </c>
      <c r="F6" s="60" t="s">
        <v>100</v>
      </c>
      <c r="G6" s="28"/>
      <c r="H6" s="28">
        <f>IFERROR( IF(Details1!$H$30&lt;&gt;0,Details1!$H$30,""),"")</f>
        <v>1000</v>
      </c>
      <c r="I6" s="25"/>
      <c r="J6" s="20" t="s">
        <v>3</v>
      </c>
      <c r="N6" s="45">
        <f>IF(H6="","",Details1!S30)</f>
        <v>500</v>
      </c>
      <c r="O6" s="51">
        <f>IF(H6="","",H6-IF(N6="",0,N6))</f>
        <v>500</v>
      </c>
      <c r="P6" s="151" t="str">
        <f>IF(O6="","",ROUND(O6/H6 *100,1) &amp; "%")</f>
        <v>50%</v>
      </c>
    </row>
    <row r="7" spans="1:16" customFormat="1" ht="20.100000000000001" customHeight="1">
      <c r="B7" s="39">
        <v>2</v>
      </c>
      <c r="C7" s="76" t="s">
        <v>91</v>
      </c>
      <c r="D7" s="57"/>
      <c r="E7" s="26">
        <f t="shared" ref="E7:E15" si="0">IF(H7="","",1)</f>
        <v>1</v>
      </c>
      <c r="F7" s="60" t="s">
        <v>100</v>
      </c>
      <c r="G7" s="28"/>
      <c r="H7" s="28">
        <f>IFERROR( IF(Details2!$H$30&lt;&gt;0,Details2!$H$30,""),"")</f>
        <v>2000</v>
      </c>
      <c r="I7" s="25"/>
      <c r="J7" s="20" t="s">
        <v>4</v>
      </c>
      <c r="N7" s="45">
        <f>IF(H7="","",Details2!R30)</f>
        <v>1000</v>
      </c>
      <c r="O7" s="51">
        <f t="shared" ref="O7:O15" si="1">IF(H7="","",H7-IF(N7="",0,N7))</f>
        <v>1000</v>
      </c>
      <c r="P7" s="151" t="str">
        <f t="shared" ref="P7:P15" si="2">IF(O7="","",ROUND(O7/H7 *100,1) &amp; "%")</f>
        <v>50%</v>
      </c>
    </row>
    <row r="8" spans="1:16" customFormat="1" ht="20.100000000000001" customHeight="1">
      <c r="B8" s="39">
        <v>3</v>
      </c>
      <c r="C8" s="76" t="s">
        <v>92</v>
      </c>
      <c r="D8" s="57"/>
      <c r="E8" s="26">
        <f t="shared" si="0"/>
        <v>1</v>
      </c>
      <c r="F8" s="60" t="s">
        <v>100</v>
      </c>
      <c r="G8" s="28"/>
      <c r="H8" s="28">
        <f>IFERROR( IF(Details3!$H$30&lt;&gt;0,Details3!$H$30,""),"")</f>
        <v>3000</v>
      </c>
      <c r="I8" s="25"/>
      <c r="J8" s="20" t="s">
        <v>5</v>
      </c>
      <c r="N8" s="45">
        <f>IF(H8="","",Details3!R30)</f>
        <v>2000</v>
      </c>
      <c r="O8" s="51">
        <f t="shared" si="1"/>
        <v>1000</v>
      </c>
      <c r="P8" s="151" t="str">
        <f t="shared" si="2"/>
        <v>33.3%</v>
      </c>
    </row>
    <row r="9" spans="1:16" customFormat="1" ht="20.100000000000001" customHeight="1">
      <c r="B9" s="39">
        <v>4</v>
      </c>
      <c r="C9" s="76" t="s">
        <v>93</v>
      </c>
      <c r="D9" s="57"/>
      <c r="E9" s="26">
        <f t="shared" si="0"/>
        <v>1</v>
      </c>
      <c r="F9" s="60" t="s">
        <v>100</v>
      </c>
      <c r="G9" s="28"/>
      <c r="H9" s="28">
        <f>IFERROR( IF(Details4!$H$30&lt;&gt;0,Details4!$H$30,""),"")</f>
        <v>4000</v>
      </c>
      <c r="I9" s="25"/>
      <c r="J9" s="20" t="s">
        <v>6</v>
      </c>
      <c r="N9" s="45">
        <f>IF(H9="","",Details4!R30)</f>
        <v>3000</v>
      </c>
      <c r="O9" s="51">
        <f t="shared" si="1"/>
        <v>1000</v>
      </c>
      <c r="P9" s="151" t="str">
        <f t="shared" si="2"/>
        <v>25%</v>
      </c>
    </row>
    <row r="10" spans="1:16" customFormat="1" ht="20.100000000000001" customHeight="1">
      <c r="B10" s="39">
        <v>5</v>
      </c>
      <c r="C10" s="76" t="s">
        <v>94</v>
      </c>
      <c r="D10" s="57"/>
      <c r="E10" s="26">
        <f t="shared" si="0"/>
        <v>1</v>
      </c>
      <c r="F10" s="60" t="s">
        <v>100</v>
      </c>
      <c r="G10" s="28"/>
      <c r="H10" s="28">
        <f>IFERROR( IF(Details5!$H$30&lt;&gt;0,Details5!$H$30,""),"")</f>
        <v>5000</v>
      </c>
      <c r="I10" s="25"/>
      <c r="J10" s="20" t="s">
        <v>7</v>
      </c>
      <c r="N10" s="45">
        <f>IF(H10="","",Details5!R30)</f>
        <v>4000</v>
      </c>
      <c r="O10" s="51">
        <f t="shared" si="1"/>
        <v>1000</v>
      </c>
      <c r="P10" s="151" t="str">
        <f t="shared" si="2"/>
        <v>20%</v>
      </c>
    </row>
    <row r="11" spans="1:16" customFormat="1" ht="20.100000000000001" customHeight="1">
      <c r="B11" s="39">
        <v>6</v>
      </c>
      <c r="C11" s="76" t="s">
        <v>95</v>
      </c>
      <c r="D11" s="57"/>
      <c r="E11" s="26">
        <f t="shared" si="0"/>
        <v>1</v>
      </c>
      <c r="F11" s="60" t="s">
        <v>100</v>
      </c>
      <c r="G11" s="28"/>
      <c r="H11" s="28">
        <f>IFERROR( IF(Details6!$H$30&lt;&gt;0,Details6!$H$30,""),"")</f>
        <v>6000</v>
      </c>
      <c r="I11" s="25"/>
      <c r="J11" s="20" t="s">
        <v>8</v>
      </c>
      <c r="N11" s="45">
        <f>IF(H11="","",Details6!R30)</f>
        <v>5000</v>
      </c>
      <c r="O11" s="51">
        <f t="shared" si="1"/>
        <v>1000</v>
      </c>
      <c r="P11" s="151" t="str">
        <f t="shared" si="2"/>
        <v>16.7%</v>
      </c>
    </row>
    <row r="12" spans="1:16" customFormat="1" ht="20.100000000000001" customHeight="1">
      <c r="B12" s="39">
        <v>7</v>
      </c>
      <c r="C12" s="76" t="s">
        <v>96</v>
      </c>
      <c r="D12" s="57"/>
      <c r="E12" s="26">
        <f t="shared" si="0"/>
        <v>1</v>
      </c>
      <c r="F12" s="60" t="s">
        <v>100</v>
      </c>
      <c r="G12" s="28"/>
      <c r="H12" s="28">
        <f>IFERROR( IF(Details7!$H$30&lt;&gt;0,Details7!$H$30,""),"")</f>
        <v>7000</v>
      </c>
      <c r="I12" s="25"/>
      <c r="J12" s="20" t="s">
        <v>9</v>
      </c>
      <c r="N12" s="45">
        <f>IF(H12="","",Details7!R30)</f>
        <v>6000</v>
      </c>
      <c r="O12" s="51">
        <f t="shared" si="1"/>
        <v>1000</v>
      </c>
      <c r="P12" s="151" t="str">
        <f t="shared" si="2"/>
        <v>14.3%</v>
      </c>
    </row>
    <row r="13" spans="1:16" customFormat="1" ht="20.100000000000001" customHeight="1">
      <c r="B13" s="39">
        <v>8</v>
      </c>
      <c r="C13" s="76" t="s">
        <v>97</v>
      </c>
      <c r="D13" s="57"/>
      <c r="E13" s="26">
        <f t="shared" si="0"/>
        <v>1</v>
      </c>
      <c r="F13" s="60" t="s">
        <v>100</v>
      </c>
      <c r="G13" s="28"/>
      <c r="H13" s="28">
        <f>IFERROR( IF(Details8!$H$30&lt;&gt;0,Details8!$H$30,""),"")</f>
        <v>8000</v>
      </c>
      <c r="I13" s="25"/>
      <c r="J13" s="20" t="s">
        <v>10</v>
      </c>
      <c r="N13" s="45">
        <f>IF(H13="","",Details8!R30)</f>
        <v>7000</v>
      </c>
      <c r="O13" s="51">
        <f t="shared" si="1"/>
        <v>1000</v>
      </c>
      <c r="P13" s="151" t="str">
        <f t="shared" si="2"/>
        <v>12.5%</v>
      </c>
    </row>
    <row r="14" spans="1:16" customFormat="1" ht="20.100000000000001" customHeight="1">
      <c r="B14" s="39">
        <v>9</v>
      </c>
      <c r="C14" s="76" t="s">
        <v>98</v>
      </c>
      <c r="D14" s="57"/>
      <c r="E14" s="26">
        <f t="shared" si="0"/>
        <v>1</v>
      </c>
      <c r="F14" s="60" t="s">
        <v>100</v>
      </c>
      <c r="G14" s="28"/>
      <c r="H14" s="28">
        <f>IFERROR( IF(Details9!$H$30&lt;&gt;0,Details9!$H$30,""),"")</f>
        <v>9000</v>
      </c>
      <c r="I14" s="25"/>
      <c r="J14" s="20" t="s">
        <v>11</v>
      </c>
      <c r="N14" s="45">
        <f>IF(H14="","",Details9!R30)</f>
        <v>8000</v>
      </c>
      <c r="O14" s="51">
        <f t="shared" si="1"/>
        <v>1000</v>
      </c>
      <c r="P14" s="151" t="str">
        <f t="shared" si="2"/>
        <v>11.1%</v>
      </c>
    </row>
    <row r="15" spans="1:16" customFormat="1" ht="20.100000000000001" customHeight="1">
      <c r="B15" s="39">
        <v>10</v>
      </c>
      <c r="C15" s="76" t="s">
        <v>99</v>
      </c>
      <c r="D15" s="57"/>
      <c r="E15" s="26">
        <f t="shared" si="0"/>
        <v>1</v>
      </c>
      <c r="F15" s="60" t="s">
        <v>100</v>
      </c>
      <c r="G15" s="28"/>
      <c r="H15" s="28">
        <f>IFERROR( IF(Details10!$H$30&lt;&gt;0,Details10!$H$30,""),"")</f>
        <v>10000</v>
      </c>
      <c r="I15" s="25"/>
      <c r="J15" s="20" t="s">
        <v>12</v>
      </c>
      <c r="N15" s="45">
        <f>IF(H15="","",Details10!R30)</f>
        <v>9000</v>
      </c>
      <c r="O15" s="51">
        <f t="shared" si="1"/>
        <v>1000</v>
      </c>
      <c r="P15" s="151" t="str">
        <f t="shared" si="2"/>
        <v>10%</v>
      </c>
    </row>
    <row r="16" spans="1:16" customFormat="1" ht="20.100000000000001" customHeight="1">
      <c r="B16" s="39"/>
      <c r="C16" s="56"/>
      <c r="D16" s="57"/>
      <c r="E16" s="26"/>
      <c r="F16" s="25"/>
      <c r="G16" s="28"/>
      <c r="H16" s="28"/>
      <c r="I16" s="25"/>
      <c r="J16" s="20" t="s">
        <v>13</v>
      </c>
      <c r="N16" s="45"/>
      <c r="O16" s="51"/>
      <c r="P16" s="151"/>
    </row>
    <row r="17" spans="1:16" customFormat="1" ht="20.100000000000001" customHeight="1">
      <c r="B17" s="39"/>
      <c r="C17" s="56"/>
      <c r="D17" s="57"/>
      <c r="E17" s="26"/>
      <c r="F17" s="25"/>
      <c r="G17" s="28"/>
      <c r="H17" s="28"/>
      <c r="I17" s="25"/>
      <c r="J17" s="20" t="s">
        <v>14</v>
      </c>
      <c r="N17" s="45"/>
      <c r="O17" s="51"/>
      <c r="P17" s="151"/>
    </row>
    <row r="18" spans="1:16" customFormat="1" ht="20.100000000000001" customHeight="1">
      <c r="B18" s="39"/>
      <c r="C18" s="56"/>
      <c r="D18" s="57"/>
      <c r="E18" s="26"/>
      <c r="F18" s="25"/>
      <c r="G18" s="28"/>
      <c r="H18" s="28"/>
      <c r="I18" s="25"/>
      <c r="J18" s="20" t="s">
        <v>15</v>
      </c>
      <c r="N18" s="45"/>
      <c r="O18" s="51"/>
      <c r="P18" s="151"/>
    </row>
    <row r="19" spans="1:16" customFormat="1" ht="20.100000000000001" customHeight="1">
      <c r="B19" s="39"/>
      <c r="C19" s="56"/>
      <c r="D19" s="57"/>
      <c r="E19" s="26"/>
      <c r="F19" s="25"/>
      <c r="G19" s="28"/>
      <c r="H19" s="28"/>
      <c r="I19" s="25"/>
      <c r="J19" s="20" t="s">
        <v>16</v>
      </c>
      <c r="N19" s="45"/>
      <c r="O19" s="51"/>
      <c r="P19" s="151"/>
    </row>
    <row r="20" spans="1:16" customFormat="1" ht="20.100000000000001" customHeight="1">
      <c r="B20" s="39"/>
      <c r="C20" s="56"/>
      <c r="D20" s="57"/>
      <c r="E20" s="26"/>
      <c r="F20" s="25"/>
      <c r="G20" s="28"/>
      <c r="H20" s="28"/>
      <c r="I20" s="25"/>
      <c r="J20" s="20" t="s">
        <v>17</v>
      </c>
      <c r="N20" s="45"/>
      <c r="O20" s="51"/>
      <c r="P20" s="151"/>
    </row>
    <row r="21" spans="1:16" customFormat="1" ht="20.100000000000001" customHeight="1">
      <c r="B21" s="39"/>
      <c r="C21" s="56"/>
      <c r="D21" s="57"/>
      <c r="E21" s="26"/>
      <c r="F21" s="25"/>
      <c r="G21" s="28"/>
      <c r="H21" s="28"/>
      <c r="I21" s="25"/>
      <c r="J21" s="20" t="s">
        <v>18</v>
      </c>
      <c r="N21" s="45"/>
      <c r="O21" s="51"/>
      <c r="P21" s="151"/>
    </row>
    <row r="22" spans="1:16" customFormat="1" ht="20.100000000000001" customHeight="1">
      <c r="B22" s="39"/>
      <c r="C22" s="56"/>
      <c r="D22" s="57"/>
      <c r="E22" s="26"/>
      <c r="F22" s="25"/>
      <c r="G22" s="28"/>
      <c r="H22" s="28"/>
      <c r="I22" s="25"/>
      <c r="J22" s="20" t="s">
        <v>19</v>
      </c>
      <c r="N22" s="45"/>
      <c r="O22" s="51"/>
      <c r="P22" s="151"/>
    </row>
    <row r="23" spans="1:16" customFormat="1" ht="20.100000000000001" customHeight="1">
      <c r="B23" s="39"/>
      <c r="C23" s="56"/>
      <c r="D23" s="57"/>
      <c r="E23" s="26"/>
      <c r="F23" s="25"/>
      <c r="G23" s="28"/>
      <c r="H23" s="28"/>
      <c r="I23" s="25"/>
      <c r="J23" s="20" t="s">
        <v>20</v>
      </c>
      <c r="N23" s="45"/>
      <c r="O23" s="51"/>
      <c r="P23" s="151"/>
    </row>
    <row r="24" spans="1:16" customFormat="1" ht="20.100000000000001" customHeight="1">
      <c r="B24" s="39"/>
      <c r="C24" s="56"/>
      <c r="D24" s="57"/>
      <c r="E24" s="26"/>
      <c r="F24" s="25"/>
      <c r="G24" s="28"/>
      <c r="H24" s="28"/>
      <c r="I24" s="25"/>
      <c r="J24" s="20" t="s">
        <v>21</v>
      </c>
      <c r="N24" s="45"/>
      <c r="O24" s="51"/>
      <c r="P24" s="151"/>
    </row>
    <row r="25" spans="1:16" customFormat="1" ht="20.100000000000001" customHeight="1">
      <c r="B25" s="39"/>
      <c r="C25" s="56"/>
      <c r="D25" s="57"/>
      <c r="E25" s="26"/>
      <c r="F25" s="25"/>
      <c r="G25" s="28"/>
      <c r="H25" s="28"/>
      <c r="I25" s="25"/>
      <c r="J25" s="20" t="s">
        <v>22</v>
      </c>
      <c r="N25" s="45"/>
      <c r="O25" s="51"/>
      <c r="P25" s="151"/>
    </row>
    <row r="26" spans="1:16" customFormat="1" ht="20.100000000000001" customHeight="1">
      <c r="B26" s="39"/>
      <c r="C26" s="56"/>
      <c r="D26" s="57"/>
      <c r="E26" s="26"/>
      <c r="F26" s="25"/>
      <c r="G26" s="28"/>
      <c r="H26" s="28"/>
      <c r="I26" s="25"/>
      <c r="J26" s="20" t="s">
        <v>23</v>
      </c>
      <c r="N26" s="45"/>
      <c r="O26" s="51"/>
      <c r="P26" s="151"/>
    </row>
    <row r="27" spans="1:16" customFormat="1" ht="20.100000000000001" customHeight="1">
      <c r="B27" s="39"/>
      <c r="C27" s="56"/>
      <c r="D27" s="57"/>
      <c r="E27" s="26"/>
      <c r="F27" s="25"/>
      <c r="G27" s="28"/>
      <c r="H27" s="28"/>
      <c r="I27" s="25"/>
      <c r="J27" s="20" t="s">
        <v>24</v>
      </c>
      <c r="N27" s="45"/>
      <c r="O27" s="51"/>
      <c r="P27" s="151"/>
    </row>
    <row r="28" spans="1:16" customFormat="1" ht="20.100000000000001" customHeight="1">
      <c r="B28" s="39"/>
      <c r="C28" s="56"/>
      <c r="D28" s="57"/>
      <c r="E28" s="26"/>
      <c r="F28" s="25"/>
      <c r="G28" s="28"/>
      <c r="H28" s="28"/>
      <c r="I28" s="25"/>
      <c r="J28" s="20" t="s">
        <v>25</v>
      </c>
      <c r="N28" s="45"/>
      <c r="O28" s="51"/>
      <c r="P28" s="151"/>
    </row>
    <row r="29" spans="1:16" customFormat="1" ht="20.100000000000001" customHeight="1">
      <c r="B29" s="39"/>
      <c r="C29" s="56"/>
      <c r="D29" s="57"/>
      <c r="E29" s="26"/>
      <c r="F29" s="25"/>
      <c r="G29" s="28"/>
      <c r="H29" s="28"/>
      <c r="I29" s="25"/>
      <c r="J29" s="20" t="s">
        <v>26</v>
      </c>
      <c r="N29" s="45"/>
      <c r="O29" s="51"/>
      <c r="P29" s="151"/>
    </row>
    <row r="30" spans="1:16" customFormat="1" ht="20.100000000000001" customHeight="1">
      <c r="B30" s="24"/>
      <c r="C30" s="31" t="s">
        <v>101</v>
      </c>
      <c r="D30" s="25"/>
      <c r="E30" s="26"/>
      <c r="F30" s="27"/>
      <c r="G30" s="28"/>
      <c r="H30" s="28">
        <f>SUM(H6:H29)</f>
        <v>55000</v>
      </c>
      <c r="I30" s="25"/>
      <c r="J30" s="20" t="s">
        <v>27</v>
      </c>
      <c r="N30" s="51">
        <f>SUM(N6:N15)</f>
        <v>45500</v>
      </c>
      <c r="O30" s="51">
        <f>SUM(O6:O29)</f>
        <v>9500</v>
      </c>
      <c r="P30" s="151" t="str">
        <f>IF(O30="","",ROUND(O30/H30 *100,1) &amp; "%")</f>
        <v>17.3%</v>
      </c>
    </row>
    <row r="31" spans="1:16" ht="18.75">
      <c r="A31"/>
    </row>
    <row r="32" spans="1:16" ht="18.75">
      <c r="A32"/>
    </row>
    <row r="33" spans="1:1" ht="18.75">
      <c r="A33"/>
    </row>
    <row r="34" spans="1:1" ht="18.75">
      <c r="A34"/>
    </row>
    <row r="35" spans="1:1" ht="18.75">
      <c r="A35"/>
    </row>
    <row r="36" spans="1:1" ht="18.75">
      <c r="A36"/>
    </row>
  </sheetData>
  <mergeCells count="3">
    <mergeCell ref="C1:I1"/>
    <mergeCell ref="A2:I2"/>
    <mergeCell ref="N4:P4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3"/>
  <sheetViews>
    <sheetView view="pageBreakPreview" zoomScale="85" zoomScaleNormal="100" zoomScaleSheetLayoutView="85" workbookViewId="0">
      <selection activeCell="F7" sqref="F7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2" width="3.125" style="20" customWidth="1"/>
    <col min="13" max="16" width="3.125" style="20"/>
    <col min="17" max="17" width="10.75" style="20" customWidth="1"/>
    <col min="18" max="18" width="10.25" style="20" customWidth="1"/>
    <col min="19" max="19" width="14.375" style="20" customWidth="1"/>
    <col min="20" max="20" width="13.5" style="20" customWidth="1"/>
    <col min="21" max="21" width="10.875" style="20" customWidth="1"/>
    <col min="22" max="16384" width="3.125" style="20"/>
  </cols>
  <sheetData>
    <row r="1" spans="1:21" customFormat="1" ht="56.25" customHeight="1">
      <c r="A1" s="35">
        <v>2</v>
      </c>
      <c r="B1" s="35">
        <f ca="1">IF(COUNT(A:A)&gt;1,MAX(A:A),_xlfn.SHEETS()-2)</f>
        <v>11</v>
      </c>
      <c r="C1" s="135" t="str">
        <f>"Page "&amp;2&amp;" of "&amp;COUNT(Breakdown!$H$6:$H$29)+1</f>
        <v>Page 2 of 11</v>
      </c>
      <c r="D1" s="135"/>
      <c r="E1" s="135"/>
      <c r="F1" s="135"/>
      <c r="G1" s="135"/>
      <c r="H1" s="135"/>
      <c r="I1" s="135"/>
    </row>
    <row r="2" spans="1:21" customFormat="1" ht="21.75" customHeight="1">
      <c r="A2" s="136" t="s">
        <v>106</v>
      </c>
      <c r="B2" s="136"/>
      <c r="C2" s="136"/>
      <c r="D2" s="136"/>
      <c r="E2" s="136"/>
      <c r="F2" s="136"/>
      <c r="G2" s="136"/>
      <c r="H2" s="136"/>
      <c r="I2" s="136"/>
    </row>
    <row r="3" spans="1:21" customFormat="1" ht="15" customHeight="1">
      <c r="B3" s="59" t="str">
        <f>"Project: "&amp;Cover!$H$18</f>
        <v>Project: Renovation Project</v>
      </c>
    </row>
    <row r="4" spans="1:21" customFormat="1" ht="15" customHeight="1">
      <c r="B4" s="58" t="str">
        <f>"Quote No: "&amp;Cover!$AK$3</f>
        <v>Quote No: 00000001</v>
      </c>
      <c r="Q4" s="150" t="s">
        <v>102</v>
      </c>
      <c r="R4" s="150"/>
      <c r="S4" s="150"/>
      <c r="T4" s="150"/>
      <c r="U4" s="150"/>
    </row>
    <row r="5" spans="1:21" ht="22.5">
      <c r="B5" s="37" t="s">
        <v>2</v>
      </c>
      <c r="C5" s="50" t="s">
        <v>83</v>
      </c>
      <c r="D5" s="38" t="s">
        <v>84</v>
      </c>
      <c r="E5" s="38" t="s">
        <v>85</v>
      </c>
      <c r="F5" s="38" t="s">
        <v>86</v>
      </c>
      <c r="G5" s="75" t="s">
        <v>87</v>
      </c>
      <c r="H5" s="38" t="s">
        <v>88</v>
      </c>
      <c r="I5" s="50" t="s">
        <v>89</v>
      </c>
      <c r="Q5" s="77" t="s">
        <v>85</v>
      </c>
      <c r="R5" s="77" t="s">
        <v>109</v>
      </c>
      <c r="S5" s="77" t="s">
        <v>88</v>
      </c>
      <c r="T5" s="77" t="s">
        <v>104</v>
      </c>
      <c r="U5" s="78" t="s">
        <v>105</v>
      </c>
    </row>
    <row r="6" spans="1:21" customFormat="1" ht="20.100000000000001" customHeight="1">
      <c r="B6" s="137" t="str">
        <f>Breakdown!B6&amp;"."&amp;Breakdown!C6</f>
        <v>1.Item A</v>
      </c>
      <c r="C6" s="138"/>
      <c r="D6" s="138"/>
      <c r="E6" s="138"/>
      <c r="F6" s="138"/>
      <c r="G6" s="138"/>
      <c r="H6" s="138"/>
      <c r="I6" s="139"/>
      <c r="J6" s="20" t="s">
        <v>28</v>
      </c>
      <c r="Q6" s="140"/>
      <c r="R6" s="140"/>
      <c r="S6" s="140"/>
      <c r="T6" s="140"/>
      <c r="U6" s="140"/>
    </row>
    <row r="7" spans="1:21" customFormat="1" ht="20.100000000000001" customHeight="1">
      <c r="B7" s="41">
        <v>1</v>
      </c>
      <c r="C7" s="54" t="s">
        <v>107</v>
      </c>
      <c r="D7" s="55"/>
      <c r="E7" s="43">
        <v>1</v>
      </c>
      <c r="F7" s="44" t="s">
        <v>100</v>
      </c>
      <c r="G7" s="45">
        <v>1000</v>
      </c>
      <c r="H7" s="45">
        <f t="shared" ref="H7:H29" si="0">IF(AND(E7="",G7=""),"",E7*G7)</f>
        <v>1000</v>
      </c>
      <c r="I7" s="40"/>
      <c r="J7" s="20" t="s">
        <v>29</v>
      </c>
      <c r="Q7" s="43">
        <v>1</v>
      </c>
      <c r="R7" s="45">
        <v>500</v>
      </c>
      <c r="S7" s="45">
        <f>IF(AND($Q7="",$R7=""),"",$Q7*$R7)</f>
        <v>500</v>
      </c>
      <c r="T7" s="51">
        <f>IF($H7="","",$H7-IF($S7="",0,$S7))</f>
        <v>500</v>
      </c>
      <c r="U7" s="151" t="str">
        <f>IF(T7="","",ROUND(T7/H7 *100,1) &amp; "%")</f>
        <v>50%</v>
      </c>
    </row>
    <row r="8" spans="1:21" customFormat="1" ht="20.100000000000001" customHeight="1">
      <c r="B8" s="41"/>
      <c r="C8" s="54"/>
      <c r="D8" s="55"/>
      <c r="E8" s="43"/>
      <c r="F8" s="44"/>
      <c r="G8" s="45"/>
      <c r="H8" s="45" t="str">
        <f t="shared" si="0"/>
        <v/>
      </c>
      <c r="I8" s="40"/>
      <c r="J8" s="20" t="s">
        <v>30</v>
      </c>
      <c r="Q8" s="43"/>
      <c r="R8" s="45"/>
      <c r="S8" s="45" t="str">
        <f t="shared" ref="S8:S29" si="1">IF(AND($Q8="",$R8=""),"",$Q8*$R8)</f>
        <v/>
      </c>
      <c r="T8" s="51" t="str">
        <f t="shared" ref="T8:T29" si="2">IF($H8="","",$H8-IF($S8="",0,$S8))</f>
        <v/>
      </c>
      <c r="U8" s="151" t="str">
        <f t="shared" ref="U8:U30" si="3">IF(T8="","",ROUND(T8/H8 *100,1) &amp; "%")</f>
        <v/>
      </c>
    </row>
    <row r="9" spans="1:21" customFormat="1" ht="20.100000000000001" customHeight="1">
      <c r="B9" s="41"/>
      <c r="C9" s="54"/>
      <c r="D9" s="55"/>
      <c r="E9" s="43"/>
      <c r="F9" s="44"/>
      <c r="G9" s="45"/>
      <c r="H9" s="45" t="str">
        <f t="shared" si="0"/>
        <v/>
      </c>
      <c r="I9" s="40"/>
      <c r="J9" s="20" t="s">
        <v>31</v>
      </c>
      <c r="Q9" s="43"/>
      <c r="R9" s="45"/>
      <c r="S9" s="45" t="str">
        <f t="shared" si="1"/>
        <v/>
      </c>
      <c r="T9" s="51" t="str">
        <f t="shared" si="2"/>
        <v/>
      </c>
      <c r="U9" s="151" t="str">
        <f t="shared" si="3"/>
        <v/>
      </c>
    </row>
    <row r="10" spans="1:21" customFormat="1" ht="20.100000000000001" customHeight="1">
      <c r="B10" s="24"/>
      <c r="C10" s="56"/>
      <c r="D10" s="57"/>
      <c r="E10" s="26"/>
      <c r="F10" s="27"/>
      <c r="G10" s="28"/>
      <c r="H10" s="45" t="str">
        <f>IF(AND(E10="",G10=""),"",E10*G10)</f>
        <v/>
      </c>
      <c r="I10" s="25"/>
      <c r="J10" s="20" t="s">
        <v>32</v>
      </c>
      <c r="Q10" s="43"/>
      <c r="R10" s="45"/>
      <c r="S10" s="45" t="str">
        <f t="shared" si="1"/>
        <v/>
      </c>
      <c r="T10" s="51" t="str">
        <f t="shared" si="2"/>
        <v/>
      </c>
      <c r="U10" s="151" t="str">
        <f t="shared" si="3"/>
        <v/>
      </c>
    </row>
    <row r="11" spans="1:21" customFormat="1" ht="20.100000000000001" customHeight="1">
      <c r="B11" s="24"/>
      <c r="C11" s="56"/>
      <c r="D11" s="57"/>
      <c r="E11" s="26"/>
      <c r="F11" s="27"/>
      <c r="G11" s="28"/>
      <c r="H11" s="45" t="str">
        <f t="shared" si="0"/>
        <v/>
      </c>
      <c r="I11" s="25"/>
      <c r="J11" s="20" t="s">
        <v>33</v>
      </c>
      <c r="Q11" s="43"/>
      <c r="R11" s="45"/>
      <c r="S11" s="45" t="str">
        <f t="shared" si="1"/>
        <v/>
      </c>
      <c r="T11" s="51" t="str">
        <f t="shared" si="2"/>
        <v/>
      </c>
      <c r="U11" s="151" t="str">
        <f t="shared" si="3"/>
        <v/>
      </c>
    </row>
    <row r="12" spans="1:21" customFormat="1" ht="20.100000000000001" customHeight="1">
      <c r="B12" s="24"/>
      <c r="C12" s="56"/>
      <c r="D12" s="57"/>
      <c r="E12" s="26"/>
      <c r="F12" s="27"/>
      <c r="G12" s="28"/>
      <c r="H12" s="45" t="str">
        <f t="shared" si="0"/>
        <v/>
      </c>
      <c r="I12" s="25"/>
      <c r="J12" s="20" t="s">
        <v>34</v>
      </c>
      <c r="Q12" s="43"/>
      <c r="R12" s="45"/>
      <c r="S12" s="45" t="str">
        <f t="shared" si="1"/>
        <v/>
      </c>
      <c r="T12" s="51" t="str">
        <f t="shared" si="2"/>
        <v/>
      </c>
      <c r="U12" s="151" t="str">
        <f t="shared" si="3"/>
        <v/>
      </c>
    </row>
    <row r="13" spans="1:21" customFormat="1" ht="20.100000000000001" customHeight="1">
      <c r="B13" s="24"/>
      <c r="C13" s="56"/>
      <c r="D13" s="57"/>
      <c r="E13" s="26"/>
      <c r="F13" s="27"/>
      <c r="G13" s="28"/>
      <c r="H13" s="45" t="str">
        <f t="shared" si="0"/>
        <v/>
      </c>
      <c r="I13" s="25"/>
      <c r="J13" s="20" t="s">
        <v>35</v>
      </c>
      <c r="Q13" s="43"/>
      <c r="R13" s="45"/>
      <c r="S13" s="45" t="str">
        <f t="shared" si="1"/>
        <v/>
      </c>
      <c r="T13" s="51" t="str">
        <f t="shared" si="2"/>
        <v/>
      </c>
      <c r="U13" s="151" t="str">
        <f t="shared" si="3"/>
        <v/>
      </c>
    </row>
    <row r="14" spans="1:21" customFormat="1" ht="20.100000000000001" customHeight="1">
      <c r="B14" s="24"/>
      <c r="C14" s="56"/>
      <c r="D14" s="57"/>
      <c r="E14" s="26"/>
      <c r="F14" s="27"/>
      <c r="G14" s="28"/>
      <c r="H14" s="45" t="str">
        <f t="shared" si="0"/>
        <v/>
      </c>
      <c r="I14" s="25"/>
      <c r="J14" s="20" t="s">
        <v>36</v>
      </c>
      <c r="Q14" s="43"/>
      <c r="R14" s="45"/>
      <c r="S14" s="45" t="str">
        <f t="shared" si="1"/>
        <v/>
      </c>
      <c r="T14" s="51" t="str">
        <f t="shared" si="2"/>
        <v/>
      </c>
      <c r="U14" s="151" t="str">
        <f t="shared" si="3"/>
        <v/>
      </c>
    </row>
    <row r="15" spans="1:21" customFormat="1" ht="20.100000000000001" customHeight="1">
      <c r="B15" s="24"/>
      <c r="C15" s="56"/>
      <c r="D15" s="57"/>
      <c r="E15" s="26"/>
      <c r="F15" s="27"/>
      <c r="G15" s="28"/>
      <c r="H15" s="45" t="str">
        <f t="shared" si="0"/>
        <v/>
      </c>
      <c r="I15" s="25"/>
      <c r="J15" s="20" t="s">
        <v>37</v>
      </c>
      <c r="Q15" s="43"/>
      <c r="R15" s="45"/>
      <c r="S15" s="45" t="str">
        <f t="shared" si="1"/>
        <v/>
      </c>
      <c r="T15" s="51" t="str">
        <f t="shared" si="2"/>
        <v/>
      </c>
      <c r="U15" s="151" t="str">
        <f t="shared" si="3"/>
        <v/>
      </c>
    </row>
    <row r="16" spans="1:21" customFormat="1" ht="20.100000000000001" customHeight="1">
      <c r="B16" s="24"/>
      <c r="C16" s="56"/>
      <c r="D16" s="57"/>
      <c r="E16" s="26"/>
      <c r="F16" s="27"/>
      <c r="G16" s="28"/>
      <c r="H16" s="45" t="str">
        <f t="shared" si="0"/>
        <v/>
      </c>
      <c r="I16" s="25"/>
      <c r="J16" s="20" t="s">
        <v>38</v>
      </c>
      <c r="Q16" s="43"/>
      <c r="R16" s="45"/>
      <c r="S16" s="45" t="str">
        <f t="shared" si="1"/>
        <v/>
      </c>
      <c r="T16" s="51" t="str">
        <f t="shared" si="2"/>
        <v/>
      </c>
      <c r="U16" s="151" t="str">
        <f t="shared" si="3"/>
        <v/>
      </c>
    </row>
    <row r="17" spans="2:22" customFormat="1" ht="20.100000000000001" customHeight="1">
      <c r="B17" s="24"/>
      <c r="C17" s="56"/>
      <c r="D17" s="57"/>
      <c r="E17" s="26"/>
      <c r="F17" s="27"/>
      <c r="G17" s="28"/>
      <c r="H17" s="45" t="str">
        <f t="shared" si="0"/>
        <v/>
      </c>
      <c r="I17" s="25"/>
      <c r="J17" s="20" t="s">
        <v>39</v>
      </c>
      <c r="Q17" s="43"/>
      <c r="R17" s="45"/>
      <c r="S17" s="45" t="str">
        <f t="shared" si="1"/>
        <v/>
      </c>
      <c r="T17" s="51" t="str">
        <f t="shared" si="2"/>
        <v/>
      </c>
      <c r="U17" s="151" t="str">
        <f t="shared" si="3"/>
        <v/>
      </c>
    </row>
    <row r="18" spans="2:22" customFormat="1" ht="20.100000000000001" customHeight="1">
      <c r="B18" s="24"/>
      <c r="C18" s="56"/>
      <c r="D18" s="57"/>
      <c r="E18" s="26"/>
      <c r="F18" s="27"/>
      <c r="G18" s="28"/>
      <c r="H18" s="45" t="str">
        <f t="shared" si="0"/>
        <v/>
      </c>
      <c r="I18" s="25"/>
      <c r="J18" s="20" t="s">
        <v>40</v>
      </c>
      <c r="Q18" s="43"/>
      <c r="R18" s="45"/>
      <c r="S18" s="45" t="str">
        <f t="shared" si="1"/>
        <v/>
      </c>
      <c r="T18" s="51" t="str">
        <f t="shared" si="2"/>
        <v/>
      </c>
      <c r="U18" s="151" t="str">
        <f t="shared" si="3"/>
        <v/>
      </c>
    </row>
    <row r="19" spans="2:22" customFormat="1" ht="20.100000000000001" customHeight="1">
      <c r="B19" s="24"/>
      <c r="C19" s="56"/>
      <c r="D19" s="57"/>
      <c r="E19" s="26"/>
      <c r="F19" s="27"/>
      <c r="G19" s="28"/>
      <c r="H19" s="45" t="str">
        <f t="shared" si="0"/>
        <v/>
      </c>
      <c r="I19" s="25"/>
      <c r="J19" s="20" t="s">
        <v>41</v>
      </c>
      <c r="Q19" s="43"/>
      <c r="R19" s="45"/>
      <c r="S19" s="45" t="str">
        <f t="shared" si="1"/>
        <v/>
      </c>
      <c r="T19" s="51" t="str">
        <f t="shared" si="2"/>
        <v/>
      </c>
      <c r="U19" s="151" t="str">
        <f t="shared" si="3"/>
        <v/>
      </c>
    </row>
    <row r="20" spans="2:22" customFormat="1" ht="20.100000000000001" customHeight="1">
      <c r="B20" s="24"/>
      <c r="C20" s="56"/>
      <c r="D20" s="57"/>
      <c r="E20" s="26"/>
      <c r="F20" s="27"/>
      <c r="G20" s="28"/>
      <c r="H20" s="45" t="str">
        <f t="shared" si="0"/>
        <v/>
      </c>
      <c r="I20" s="25"/>
      <c r="J20" s="20" t="s">
        <v>42</v>
      </c>
      <c r="Q20" s="43"/>
      <c r="R20" s="45"/>
      <c r="S20" s="45" t="str">
        <f t="shared" si="1"/>
        <v/>
      </c>
      <c r="T20" s="51" t="str">
        <f t="shared" si="2"/>
        <v/>
      </c>
      <c r="U20" s="151" t="str">
        <f t="shared" si="3"/>
        <v/>
      </c>
    </row>
    <row r="21" spans="2:22" customFormat="1" ht="20.100000000000001" customHeight="1">
      <c r="B21" s="24"/>
      <c r="C21" s="56"/>
      <c r="D21" s="57"/>
      <c r="E21" s="26"/>
      <c r="F21" s="27"/>
      <c r="G21" s="28"/>
      <c r="H21" s="45" t="str">
        <f t="shared" si="0"/>
        <v/>
      </c>
      <c r="I21" s="25"/>
      <c r="J21" s="20" t="s">
        <v>43</v>
      </c>
      <c r="Q21" s="43"/>
      <c r="R21" s="45"/>
      <c r="S21" s="45" t="str">
        <f t="shared" si="1"/>
        <v/>
      </c>
      <c r="T21" s="51" t="str">
        <f t="shared" si="2"/>
        <v/>
      </c>
      <c r="U21" s="151" t="str">
        <f t="shared" si="3"/>
        <v/>
      </c>
    </row>
    <row r="22" spans="2:22" customFormat="1" ht="20.100000000000001" customHeight="1">
      <c r="B22" s="24"/>
      <c r="C22" s="56"/>
      <c r="D22" s="57"/>
      <c r="E22" s="26"/>
      <c r="F22" s="27"/>
      <c r="G22" s="28"/>
      <c r="H22" s="45" t="str">
        <f t="shared" si="0"/>
        <v/>
      </c>
      <c r="I22" s="25"/>
      <c r="J22" s="20" t="s">
        <v>44</v>
      </c>
      <c r="Q22" s="43"/>
      <c r="R22" s="45"/>
      <c r="S22" s="45" t="str">
        <f t="shared" si="1"/>
        <v/>
      </c>
      <c r="T22" s="51" t="str">
        <f t="shared" si="2"/>
        <v/>
      </c>
      <c r="U22" s="151" t="str">
        <f t="shared" si="3"/>
        <v/>
      </c>
    </row>
    <row r="23" spans="2:22" customFormat="1" ht="20.100000000000001" customHeight="1">
      <c r="B23" s="24"/>
      <c r="C23" s="56"/>
      <c r="D23" s="57"/>
      <c r="E23" s="26"/>
      <c r="F23" s="27"/>
      <c r="G23" s="28"/>
      <c r="H23" s="45" t="str">
        <f t="shared" si="0"/>
        <v/>
      </c>
      <c r="I23" s="25"/>
      <c r="J23" s="20" t="s">
        <v>45</v>
      </c>
      <c r="Q23" s="43"/>
      <c r="R23" s="45"/>
      <c r="S23" s="45" t="str">
        <f t="shared" si="1"/>
        <v/>
      </c>
      <c r="T23" s="51" t="str">
        <f t="shared" si="2"/>
        <v/>
      </c>
      <c r="U23" s="151" t="str">
        <f t="shared" si="3"/>
        <v/>
      </c>
    </row>
    <row r="24" spans="2:22" customFormat="1" ht="20.100000000000001" customHeight="1">
      <c r="B24" s="24"/>
      <c r="C24" s="56"/>
      <c r="D24" s="57"/>
      <c r="E24" s="26"/>
      <c r="F24" s="27"/>
      <c r="G24" s="28"/>
      <c r="H24" s="45" t="str">
        <f t="shared" si="0"/>
        <v/>
      </c>
      <c r="I24" s="25"/>
      <c r="J24" s="20" t="s">
        <v>46</v>
      </c>
      <c r="Q24" s="43"/>
      <c r="R24" s="45"/>
      <c r="S24" s="45" t="str">
        <f t="shared" si="1"/>
        <v/>
      </c>
      <c r="T24" s="51" t="str">
        <f t="shared" si="2"/>
        <v/>
      </c>
      <c r="U24" s="151" t="str">
        <f t="shared" si="3"/>
        <v/>
      </c>
    </row>
    <row r="25" spans="2:22" customFormat="1" ht="20.100000000000001" customHeight="1">
      <c r="B25" s="24"/>
      <c r="C25" s="56"/>
      <c r="D25" s="57"/>
      <c r="E25" s="26"/>
      <c r="F25" s="27"/>
      <c r="G25" s="28"/>
      <c r="H25" s="45" t="str">
        <f t="shared" si="0"/>
        <v/>
      </c>
      <c r="I25" s="25"/>
      <c r="J25" s="20" t="s">
        <v>47</v>
      </c>
      <c r="Q25" s="43"/>
      <c r="R25" s="45"/>
      <c r="S25" s="45" t="str">
        <f t="shared" si="1"/>
        <v/>
      </c>
      <c r="T25" s="51" t="str">
        <f t="shared" si="2"/>
        <v/>
      </c>
      <c r="U25" s="151" t="str">
        <f t="shared" si="3"/>
        <v/>
      </c>
    </row>
    <row r="26" spans="2:22" customFormat="1" ht="20.100000000000001" customHeight="1">
      <c r="B26" s="24"/>
      <c r="C26" s="56"/>
      <c r="D26" s="57"/>
      <c r="E26" s="26"/>
      <c r="F26" s="27"/>
      <c r="G26" s="28"/>
      <c r="H26" s="45" t="str">
        <f t="shared" si="0"/>
        <v/>
      </c>
      <c r="I26" s="25"/>
      <c r="J26" s="20" t="s">
        <v>48</v>
      </c>
      <c r="Q26" s="43"/>
      <c r="R26" s="45"/>
      <c r="S26" s="45" t="str">
        <f t="shared" si="1"/>
        <v/>
      </c>
      <c r="T26" s="51" t="str">
        <f t="shared" si="2"/>
        <v/>
      </c>
      <c r="U26" s="151" t="str">
        <f t="shared" si="3"/>
        <v/>
      </c>
    </row>
    <row r="27" spans="2:22" customFormat="1" ht="20.100000000000001" customHeight="1">
      <c r="B27" s="24"/>
      <c r="C27" s="56"/>
      <c r="D27" s="57"/>
      <c r="E27" s="26"/>
      <c r="F27" s="27"/>
      <c r="G27" s="28"/>
      <c r="H27" s="45" t="str">
        <f t="shared" si="0"/>
        <v/>
      </c>
      <c r="I27" s="25"/>
      <c r="J27" s="20" t="s">
        <v>49</v>
      </c>
      <c r="Q27" s="43"/>
      <c r="R27" s="45"/>
      <c r="S27" s="45" t="str">
        <f t="shared" si="1"/>
        <v/>
      </c>
      <c r="T27" s="51" t="str">
        <f t="shared" si="2"/>
        <v/>
      </c>
      <c r="U27" s="151" t="str">
        <f t="shared" si="3"/>
        <v/>
      </c>
    </row>
    <row r="28" spans="2:22" customFormat="1" ht="20.100000000000001" customHeight="1">
      <c r="B28" s="24"/>
      <c r="C28" s="56"/>
      <c r="D28" s="57"/>
      <c r="E28" s="26"/>
      <c r="F28" s="27"/>
      <c r="G28" s="28"/>
      <c r="H28" s="45" t="str">
        <f t="shared" si="0"/>
        <v/>
      </c>
      <c r="I28" s="25"/>
      <c r="J28" s="20" t="s">
        <v>50</v>
      </c>
      <c r="Q28" s="43"/>
      <c r="R28" s="45"/>
      <c r="S28" s="45" t="str">
        <f t="shared" si="1"/>
        <v/>
      </c>
      <c r="T28" s="51" t="str">
        <f t="shared" si="2"/>
        <v/>
      </c>
      <c r="U28" s="151" t="str">
        <f t="shared" si="3"/>
        <v/>
      </c>
    </row>
    <row r="29" spans="2:22" customFormat="1" ht="20.100000000000001" customHeight="1">
      <c r="B29" s="24"/>
      <c r="C29" s="56"/>
      <c r="D29" s="57"/>
      <c r="E29" s="26"/>
      <c r="F29" s="27"/>
      <c r="G29" s="28"/>
      <c r="H29" s="45" t="str">
        <f t="shared" si="0"/>
        <v/>
      </c>
      <c r="I29" s="25"/>
      <c r="J29" s="20" t="s">
        <v>51</v>
      </c>
      <c r="Q29" s="43"/>
      <c r="R29" s="45"/>
      <c r="S29" s="45" t="str">
        <f t="shared" si="1"/>
        <v/>
      </c>
      <c r="T29" s="51" t="str">
        <f t="shared" si="2"/>
        <v/>
      </c>
      <c r="U29" s="151" t="str">
        <f t="shared" si="3"/>
        <v/>
      </c>
    </row>
    <row r="30" spans="2:22" customFormat="1" ht="20.100000000000001" customHeight="1">
      <c r="B30" s="24"/>
      <c r="C30" s="31" t="s">
        <v>108</v>
      </c>
      <c r="D30" s="25"/>
      <c r="E30" s="26"/>
      <c r="F30" s="27"/>
      <c r="G30" s="28"/>
      <c r="H30" s="28">
        <f>SUM(H7:H29)</f>
        <v>1000</v>
      </c>
      <c r="I30" s="25"/>
      <c r="J30" s="20" t="s">
        <v>52</v>
      </c>
      <c r="Q30" s="152"/>
      <c r="R30" s="152"/>
      <c r="S30" s="51">
        <f>SUM(S7:S29)</f>
        <v>500</v>
      </c>
      <c r="T30" s="51">
        <f t="shared" ref="T30" si="4">IF(H30="","",H30-IF(S30="",0,S30))</f>
        <v>500</v>
      </c>
      <c r="U30" s="151" t="str">
        <f t="shared" si="3"/>
        <v>50%</v>
      </c>
    </row>
    <row r="31" spans="2:22" ht="18.75">
      <c r="V31"/>
    </row>
    <row r="32" spans="2:22" ht="18.75">
      <c r="V32"/>
    </row>
    <row r="33" spans="22:22" ht="18.75">
      <c r="V33"/>
    </row>
  </sheetData>
  <mergeCells count="5">
    <mergeCell ref="C1:I1"/>
    <mergeCell ref="A2:I2"/>
    <mergeCell ref="B6:I6"/>
    <mergeCell ref="Q4:U4"/>
    <mergeCell ref="Q6:U6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68618-0EA4-43D7-842D-595B1109F01D}">
  <sheetPr>
    <pageSetUpPr fitToPage="1"/>
  </sheetPr>
  <dimension ref="A1:T30"/>
  <sheetViews>
    <sheetView view="pageBreakPreview" zoomScale="85" zoomScaleNormal="100" zoomScaleSheetLayoutView="85" workbookViewId="0">
      <selection activeCell="L14" sqref="L14"/>
    </sheetView>
  </sheetViews>
  <sheetFormatPr defaultColWidth="3.125" defaultRowHeight="18.7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1" width="3.125" style="20"/>
    <col min="16" max="16" width="10.75" style="20" customWidth="1"/>
    <col min="17" max="17" width="10.25" style="20" customWidth="1"/>
    <col min="18" max="18" width="14.375" style="20" customWidth="1"/>
    <col min="19" max="19" width="13.5" style="20" customWidth="1"/>
    <col min="20" max="20" width="11.375" style="20" customWidth="1"/>
    <col min="21" max="16384" width="3.125" style="20"/>
  </cols>
  <sheetData>
    <row r="1" spans="1:20" customFormat="1" ht="56.25" customHeight="1">
      <c r="A1" s="35">
        <v>2</v>
      </c>
      <c r="B1" s="35">
        <f ca="1">IF(COUNT(A:A)&gt;1,MAX(A:A),_xlfn.SHEETS()-2)</f>
        <v>11</v>
      </c>
      <c r="C1" s="135" t="str">
        <f>"Page "&amp;3&amp;" of "&amp;COUNT(Breakdown!$H$6:$H$29)+1</f>
        <v>Page 3 of 11</v>
      </c>
      <c r="D1" s="135"/>
      <c r="E1" s="135"/>
      <c r="F1" s="135"/>
      <c r="G1" s="135"/>
      <c r="H1" s="135"/>
      <c r="I1" s="135"/>
    </row>
    <row r="2" spans="1:20" customFormat="1" ht="21.75" customHeight="1">
      <c r="A2" s="136" t="s">
        <v>106</v>
      </c>
      <c r="B2" s="136"/>
      <c r="C2" s="136"/>
      <c r="D2" s="136"/>
      <c r="E2" s="136"/>
      <c r="F2" s="136"/>
      <c r="G2" s="136"/>
      <c r="H2" s="136"/>
      <c r="I2" s="136"/>
    </row>
    <row r="3" spans="1:20" customFormat="1" ht="15" customHeight="1">
      <c r="B3" s="59" t="str">
        <f>"Project: "&amp;Cover!$H$18</f>
        <v>Project: Renovation Project</v>
      </c>
    </row>
    <row r="4" spans="1:20" customFormat="1" ht="15" customHeight="1">
      <c r="B4" s="58" t="str">
        <f>"Quote No: "&amp;Cover!$AK$3</f>
        <v>Quote No: 00000001</v>
      </c>
      <c r="P4" s="150" t="s">
        <v>102</v>
      </c>
      <c r="Q4" s="150"/>
      <c r="R4" s="150"/>
      <c r="S4" s="150"/>
      <c r="T4" s="150"/>
    </row>
    <row r="5" spans="1:20" ht="22.5">
      <c r="B5" s="37" t="s">
        <v>2</v>
      </c>
      <c r="C5" s="50" t="s">
        <v>83</v>
      </c>
      <c r="D5" s="38" t="s">
        <v>84</v>
      </c>
      <c r="E5" s="38" t="s">
        <v>85</v>
      </c>
      <c r="F5" s="38" t="s">
        <v>86</v>
      </c>
      <c r="G5" s="75" t="s">
        <v>87</v>
      </c>
      <c r="H5" s="38" t="s">
        <v>88</v>
      </c>
      <c r="I5" s="50" t="s">
        <v>89</v>
      </c>
      <c r="P5" s="77" t="s">
        <v>85</v>
      </c>
      <c r="Q5" s="77" t="s">
        <v>109</v>
      </c>
      <c r="R5" s="77" t="s">
        <v>88</v>
      </c>
      <c r="S5" s="77" t="s">
        <v>104</v>
      </c>
      <c r="T5" s="78" t="s">
        <v>105</v>
      </c>
    </row>
    <row r="6" spans="1:20" customFormat="1" ht="20.100000000000001" customHeight="1">
      <c r="B6" s="137" t="str">
        <f>Breakdown!B7&amp;"." &amp; Breakdown!C7</f>
        <v>2.Item B</v>
      </c>
      <c r="C6" s="138"/>
      <c r="D6" s="138"/>
      <c r="E6" s="138"/>
      <c r="F6" s="138"/>
      <c r="G6" s="138"/>
      <c r="H6" s="138"/>
      <c r="I6" s="139"/>
      <c r="J6" s="20" t="s">
        <v>3</v>
      </c>
      <c r="P6" s="140"/>
      <c r="Q6" s="140"/>
      <c r="R6" s="140"/>
      <c r="S6" s="140"/>
      <c r="T6" s="140"/>
    </row>
    <row r="7" spans="1:20" customFormat="1" ht="20.100000000000001" customHeight="1">
      <c r="B7" s="41">
        <v>1</v>
      </c>
      <c r="C7" s="54" t="s">
        <v>110</v>
      </c>
      <c r="D7" s="55"/>
      <c r="E7" s="43">
        <v>1</v>
      </c>
      <c r="F7" s="44" t="s">
        <v>100</v>
      </c>
      <c r="G7" s="45">
        <v>2000</v>
      </c>
      <c r="H7" s="45">
        <f>IF(AND(E7="",G7=""),"",E7*G7)</f>
        <v>2000</v>
      </c>
      <c r="I7" s="40"/>
      <c r="J7" s="20" t="s">
        <v>3</v>
      </c>
      <c r="P7" s="43">
        <v>1</v>
      </c>
      <c r="Q7" s="45">
        <v>1000</v>
      </c>
      <c r="R7" s="45">
        <f t="shared" ref="R7:R29" si="0">IF(AND($P7="",$Q7=""),"",$P7*$Q7)</f>
        <v>1000</v>
      </c>
      <c r="S7" s="51">
        <f t="shared" ref="S7:S29" si="1">IF($H7="","",$H7-IF($R7="",0,$R7))</f>
        <v>1000</v>
      </c>
      <c r="T7" s="151" t="str">
        <f t="shared" ref="T7:T30" si="2">IF(S7="","",ROUND(S7/H7 *100,1) &amp; "%")</f>
        <v>50%</v>
      </c>
    </row>
    <row r="8" spans="1:20" customFormat="1" ht="20.100000000000001" customHeight="1">
      <c r="B8" s="41"/>
      <c r="C8" s="42"/>
      <c r="D8" s="40"/>
      <c r="E8" s="43"/>
      <c r="F8" s="44"/>
      <c r="G8" s="45"/>
      <c r="H8" s="45" t="str">
        <f t="shared" ref="H8:H29" si="3">IF(AND(E8="",G8=""),"",E8*G8)</f>
        <v/>
      </c>
      <c r="I8" s="40"/>
      <c r="J8" s="20" t="s">
        <v>3</v>
      </c>
      <c r="P8" s="43"/>
      <c r="Q8" s="45"/>
      <c r="R8" s="45" t="str">
        <f t="shared" si="0"/>
        <v/>
      </c>
      <c r="S8" s="51" t="str">
        <f t="shared" si="1"/>
        <v/>
      </c>
      <c r="T8" s="151" t="str">
        <f t="shared" si="2"/>
        <v/>
      </c>
    </row>
    <row r="9" spans="1:20" customFormat="1" ht="20.100000000000001" customHeight="1">
      <c r="B9" s="41"/>
      <c r="C9" s="42"/>
      <c r="D9" s="40"/>
      <c r="E9" s="43"/>
      <c r="F9" s="44"/>
      <c r="G9" s="45"/>
      <c r="H9" s="45" t="str">
        <f t="shared" si="3"/>
        <v/>
      </c>
      <c r="I9" s="40"/>
      <c r="J9" s="20" t="s">
        <v>3</v>
      </c>
      <c r="P9" s="43"/>
      <c r="Q9" s="45"/>
      <c r="R9" s="45" t="str">
        <f t="shared" si="0"/>
        <v/>
      </c>
      <c r="S9" s="51" t="str">
        <f t="shared" si="1"/>
        <v/>
      </c>
      <c r="T9" s="151" t="str">
        <f t="shared" si="2"/>
        <v/>
      </c>
    </row>
    <row r="10" spans="1:20" customFormat="1" ht="20.100000000000001" customHeight="1">
      <c r="B10" s="24"/>
      <c r="C10" s="31"/>
      <c r="D10" s="25"/>
      <c r="E10" s="26"/>
      <c r="F10" s="27"/>
      <c r="G10" s="28"/>
      <c r="H10" s="45" t="str">
        <f>IF(AND(E10="",G10=""),"",E10*G10)</f>
        <v/>
      </c>
      <c r="I10" s="25"/>
      <c r="J10" s="20" t="s">
        <v>3</v>
      </c>
      <c r="P10" s="43"/>
      <c r="Q10" s="45"/>
      <c r="R10" s="45" t="str">
        <f t="shared" si="0"/>
        <v/>
      </c>
      <c r="S10" s="51" t="str">
        <f t="shared" si="1"/>
        <v/>
      </c>
      <c r="T10" s="151" t="str">
        <f t="shared" si="2"/>
        <v/>
      </c>
    </row>
    <row r="11" spans="1:20" customFormat="1" ht="20.100000000000001" customHeight="1">
      <c r="B11" s="24"/>
      <c r="C11" s="31"/>
      <c r="D11" s="25"/>
      <c r="E11" s="26"/>
      <c r="F11" s="27"/>
      <c r="G11" s="28"/>
      <c r="H11" s="45" t="str">
        <f t="shared" si="3"/>
        <v/>
      </c>
      <c r="I11" s="25"/>
      <c r="J11" s="20" t="s">
        <v>3</v>
      </c>
      <c r="P11" s="43"/>
      <c r="Q11" s="45"/>
      <c r="R11" s="45" t="str">
        <f t="shared" si="0"/>
        <v/>
      </c>
      <c r="S11" s="51" t="str">
        <f t="shared" si="1"/>
        <v/>
      </c>
      <c r="T11" s="151" t="str">
        <f t="shared" si="2"/>
        <v/>
      </c>
    </row>
    <row r="12" spans="1:20" customFormat="1" ht="20.100000000000001" customHeight="1">
      <c r="B12" s="24"/>
      <c r="C12" s="31"/>
      <c r="D12" s="25"/>
      <c r="E12" s="26"/>
      <c r="F12" s="27"/>
      <c r="G12" s="28"/>
      <c r="H12" s="45" t="str">
        <f t="shared" si="3"/>
        <v/>
      </c>
      <c r="I12" s="25"/>
      <c r="J12" s="20" t="s">
        <v>3</v>
      </c>
      <c r="P12" s="43"/>
      <c r="Q12" s="45"/>
      <c r="R12" s="45" t="str">
        <f t="shared" si="0"/>
        <v/>
      </c>
      <c r="S12" s="51" t="str">
        <f t="shared" si="1"/>
        <v/>
      </c>
      <c r="T12" s="151" t="str">
        <f t="shared" si="2"/>
        <v/>
      </c>
    </row>
    <row r="13" spans="1:20" customFormat="1" ht="20.100000000000001" customHeight="1">
      <c r="B13" s="24"/>
      <c r="C13" s="31"/>
      <c r="D13" s="25"/>
      <c r="E13" s="26"/>
      <c r="F13" s="27"/>
      <c r="G13" s="28"/>
      <c r="H13" s="45" t="str">
        <f t="shared" si="3"/>
        <v/>
      </c>
      <c r="I13" s="25"/>
      <c r="J13" s="20" t="s">
        <v>3</v>
      </c>
      <c r="P13" s="43"/>
      <c r="Q13" s="45"/>
      <c r="R13" s="45" t="str">
        <f t="shared" si="0"/>
        <v/>
      </c>
      <c r="S13" s="51" t="str">
        <f t="shared" si="1"/>
        <v/>
      </c>
      <c r="T13" s="151" t="str">
        <f t="shared" si="2"/>
        <v/>
      </c>
    </row>
    <row r="14" spans="1:20" customFormat="1" ht="20.100000000000001" customHeight="1">
      <c r="B14" s="24"/>
      <c r="C14" s="31"/>
      <c r="D14" s="25"/>
      <c r="E14" s="26"/>
      <c r="F14" s="27"/>
      <c r="G14" s="28"/>
      <c r="H14" s="45" t="str">
        <f t="shared" si="3"/>
        <v/>
      </c>
      <c r="I14" s="25"/>
      <c r="J14" s="20" t="s">
        <v>3</v>
      </c>
      <c r="P14" s="43"/>
      <c r="Q14" s="45"/>
      <c r="R14" s="45" t="str">
        <f t="shared" si="0"/>
        <v/>
      </c>
      <c r="S14" s="51" t="str">
        <f t="shared" si="1"/>
        <v/>
      </c>
      <c r="T14" s="151" t="str">
        <f t="shared" si="2"/>
        <v/>
      </c>
    </row>
    <row r="15" spans="1:20" customFormat="1" ht="20.100000000000001" customHeight="1">
      <c r="B15" s="24"/>
      <c r="C15" s="31"/>
      <c r="D15" s="25"/>
      <c r="E15" s="26"/>
      <c r="F15" s="27"/>
      <c r="G15" s="28"/>
      <c r="H15" s="45" t="str">
        <f t="shared" si="3"/>
        <v/>
      </c>
      <c r="I15" s="25"/>
      <c r="J15" s="20" t="s">
        <v>3</v>
      </c>
      <c r="P15" s="43"/>
      <c r="Q15" s="45"/>
      <c r="R15" s="45" t="str">
        <f t="shared" si="0"/>
        <v/>
      </c>
      <c r="S15" s="51" t="str">
        <f t="shared" si="1"/>
        <v/>
      </c>
      <c r="T15" s="151" t="str">
        <f t="shared" si="2"/>
        <v/>
      </c>
    </row>
    <row r="16" spans="1:20" customFormat="1" ht="20.100000000000001" customHeight="1">
      <c r="B16" s="24"/>
      <c r="C16" s="31"/>
      <c r="D16" s="25"/>
      <c r="E16" s="26"/>
      <c r="F16" s="27"/>
      <c r="G16" s="28"/>
      <c r="H16" s="45" t="str">
        <f t="shared" si="3"/>
        <v/>
      </c>
      <c r="I16" s="25"/>
      <c r="J16" s="20" t="s">
        <v>3</v>
      </c>
      <c r="P16" s="43"/>
      <c r="Q16" s="45"/>
      <c r="R16" s="45" t="str">
        <f t="shared" si="0"/>
        <v/>
      </c>
      <c r="S16" s="51" t="str">
        <f t="shared" si="1"/>
        <v/>
      </c>
      <c r="T16" s="151" t="str">
        <f t="shared" si="2"/>
        <v/>
      </c>
    </row>
    <row r="17" spans="2:20" customFormat="1" ht="20.100000000000001" customHeight="1">
      <c r="B17" s="24"/>
      <c r="C17" s="31"/>
      <c r="D17" s="25"/>
      <c r="E17" s="26"/>
      <c r="F17" s="27"/>
      <c r="G17" s="28"/>
      <c r="H17" s="45" t="str">
        <f t="shared" si="3"/>
        <v/>
      </c>
      <c r="I17" s="25"/>
      <c r="J17" s="20" t="s">
        <v>3</v>
      </c>
      <c r="P17" s="43"/>
      <c r="Q17" s="45"/>
      <c r="R17" s="45" t="str">
        <f t="shared" si="0"/>
        <v/>
      </c>
      <c r="S17" s="51" t="str">
        <f t="shared" si="1"/>
        <v/>
      </c>
      <c r="T17" s="151" t="str">
        <f t="shared" si="2"/>
        <v/>
      </c>
    </row>
    <row r="18" spans="2:20" customFormat="1" ht="20.100000000000001" customHeight="1">
      <c r="B18" s="24"/>
      <c r="C18" s="31"/>
      <c r="D18" s="25"/>
      <c r="E18" s="26"/>
      <c r="F18" s="27"/>
      <c r="G18" s="28"/>
      <c r="H18" s="45" t="str">
        <f t="shared" si="3"/>
        <v/>
      </c>
      <c r="I18" s="25"/>
      <c r="J18" s="20" t="s">
        <v>3</v>
      </c>
      <c r="P18" s="43"/>
      <c r="Q18" s="45"/>
      <c r="R18" s="45" t="str">
        <f t="shared" si="0"/>
        <v/>
      </c>
      <c r="S18" s="51" t="str">
        <f t="shared" si="1"/>
        <v/>
      </c>
      <c r="T18" s="151" t="str">
        <f t="shared" si="2"/>
        <v/>
      </c>
    </row>
    <row r="19" spans="2:20" customFormat="1" ht="20.100000000000001" customHeight="1">
      <c r="B19" s="24"/>
      <c r="C19" s="31"/>
      <c r="D19" s="25"/>
      <c r="E19" s="26"/>
      <c r="F19" s="27"/>
      <c r="G19" s="28"/>
      <c r="H19" s="45" t="str">
        <f t="shared" si="3"/>
        <v/>
      </c>
      <c r="I19" s="25"/>
      <c r="J19" s="20" t="s">
        <v>3</v>
      </c>
      <c r="P19" s="43"/>
      <c r="Q19" s="45"/>
      <c r="R19" s="45" t="str">
        <f t="shared" si="0"/>
        <v/>
      </c>
      <c r="S19" s="51" t="str">
        <f t="shared" si="1"/>
        <v/>
      </c>
      <c r="T19" s="151" t="str">
        <f t="shared" si="2"/>
        <v/>
      </c>
    </row>
    <row r="20" spans="2:20" customFormat="1" ht="20.100000000000001" customHeight="1">
      <c r="B20" s="24"/>
      <c r="C20" s="31"/>
      <c r="D20" s="25"/>
      <c r="E20" s="26"/>
      <c r="F20" s="27"/>
      <c r="G20" s="28"/>
      <c r="H20" s="45" t="str">
        <f t="shared" si="3"/>
        <v/>
      </c>
      <c r="I20" s="25"/>
      <c r="J20" s="20" t="s">
        <v>3</v>
      </c>
      <c r="P20" s="43"/>
      <c r="Q20" s="45"/>
      <c r="R20" s="45" t="str">
        <f t="shared" si="0"/>
        <v/>
      </c>
      <c r="S20" s="51" t="str">
        <f t="shared" si="1"/>
        <v/>
      </c>
      <c r="T20" s="151" t="str">
        <f t="shared" si="2"/>
        <v/>
      </c>
    </row>
    <row r="21" spans="2:20" customFormat="1" ht="20.100000000000001" customHeight="1">
      <c r="B21" s="24"/>
      <c r="C21" s="31"/>
      <c r="D21" s="25"/>
      <c r="E21" s="26"/>
      <c r="F21" s="27"/>
      <c r="G21" s="28"/>
      <c r="H21" s="45" t="str">
        <f t="shared" si="3"/>
        <v/>
      </c>
      <c r="I21" s="25"/>
      <c r="J21" s="20" t="s">
        <v>3</v>
      </c>
      <c r="P21" s="43"/>
      <c r="Q21" s="45"/>
      <c r="R21" s="45" t="str">
        <f t="shared" si="0"/>
        <v/>
      </c>
      <c r="S21" s="51" t="str">
        <f t="shared" si="1"/>
        <v/>
      </c>
      <c r="T21" s="151" t="str">
        <f t="shared" si="2"/>
        <v/>
      </c>
    </row>
    <row r="22" spans="2:20" customFormat="1" ht="20.100000000000001" customHeight="1">
      <c r="B22" s="24"/>
      <c r="C22" s="31"/>
      <c r="D22" s="25"/>
      <c r="E22" s="26"/>
      <c r="F22" s="27"/>
      <c r="G22" s="28"/>
      <c r="H22" s="45" t="str">
        <f t="shared" si="3"/>
        <v/>
      </c>
      <c r="I22" s="25"/>
      <c r="J22" s="20" t="s">
        <v>3</v>
      </c>
      <c r="P22" s="43"/>
      <c r="Q22" s="45"/>
      <c r="R22" s="45" t="str">
        <f t="shared" si="0"/>
        <v/>
      </c>
      <c r="S22" s="51" t="str">
        <f t="shared" si="1"/>
        <v/>
      </c>
      <c r="T22" s="151" t="str">
        <f t="shared" si="2"/>
        <v/>
      </c>
    </row>
    <row r="23" spans="2:20" customFormat="1" ht="20.100000000000001" customHeight="1">
      <c r="B23" s="24"/>
      <c r="C23" s="31"/>
      <c r="D23" s="25"/>
      <c r="E23" s="26"/>
      <c r="F23" s="27"/>
      <c r="G23" s="28"/>
      <c r="H23" s="45" t="str">
        <f t="shared" si="3"/>
        <v/>
      </c>
      <c r="I23" s="25"/>
      <c r="J23" s="20" t="s">
        <v>3</v>
      </c>
      <c r="P23" s="43"/>
      <c r="Q23" s="45"/>
      <c r="R23" s="45" t="str">
        <f t="shared" si="0"/>
        <v/>
      </c>
      <c r="S23" s="51" t="str">
        <f t="shared" si="1"/>
        <v/>
      </c>
      <c r="T23" s="151" t="str">
        <f t="shared" si="2"/>
        <v/>
      </c>
    </row>
    <row r="24" spans="2:20" customFormat="1" ht="20.100000000000001" customHeight="1">
      <c r="B24" s="24"/>
      <c r="C24" s="31"/>
      <c r="D24" s="25"/>
      <c r="E24" s="26"/>
      <c r="F24" s="27"/>
      <c r="G24" s="28"/>
      <c r="H24" s="45" t="str">
        <f t="shared" si="3"/>
        <v/>
      </c>
      <c r="I24" s="25"/>
      <c r="J24" s="20" t="s">
        <v>3</v>
      </c>
      <c r="P24" s="43"/>
      <c r="Q24" s="45"/>
      <c r="R24" s="45" t="str">
        <f t="shared" si="0"/>
        <v/>
      </c>
      <c r="S24" s="51" t="str">
        <f t="shared" si="1"/>
        <v/>
      </c>
      <c r="T24" s="151" t="str">
        <f t="shared" si="2"/>
        <v/>
      </c>
    </row>
    <row r="25" spans="2:20" customFormat="1" ht="20.100000000000001" customHeight="1">
      <c r="B25" s="24"/>
      <c r="C25" s="31"/>
      <c r="D25" s="25"/>
      <c r="E25" s="26"/>
      <c r="F25" s="27"/>
      <c r="G25" s="28"/>
      <c r="H25" s="45" t="str">
        <f t="shared" si="3"/>
        <v/>
      </c>
      <c r="I25" s="25"/>
      <c r="J25" s="20" t="s">
        <v>3</v>
      </c>
      <c r="P25" s="43"/>
      <c r="Q25" s="45"/>
      <c r="R25" s="45" t="str">
        <f t="shared" si="0"/>
        <v/>
      </c>
      <c r="S25" s="51" t="str">
        <f t="shared" si="1"/>
        <v/>
      </c>
      <c r="T25" s="151" t="str">
        <f t="shared" si="2"/>
        <v/>
      </c>
    </row>
    <row r="26" spans="2:20" customFormat="1" ht="20.100000000000001" customHeight="1">
      <c r="B26" s="24"/>
      <c r="C26" s="31"/>
      <c r="D26" s="25"/>
      <c r="E26" s="26"/>
      <c r="F26" s="27"/>
      <c r="G26" s="28"/>
      <c r="H26" s="45" t="str">
        <f t="shared" si="3"/>
        <v/>
      </c>
      <c r="I26" s="25"/>
      <c r="J26" s="20" t="s">
        <v>3</v>
      </c>
      <c r="P26" s="43"/>
      <c r="Q26" s="45"/>
      <c r="R26" s="45" t="str">
        <f t="shared" si="0"/>
        <v/>
      </c>
      <c r="S26" s="51" t="str">
        <f t="shared" si="1"/>
        <v/>
      </c>
      <c r="T26" s="151" t="str">
        <f t="shared" si="2"/>
        <v/>
      </c>
    </row>
    <row r="27" spans="2:20" customFormat="1" ht="20.100000000000001" customHeight="1">
      <c r="B27" s="24"/>
      <c r="C27" s="31"/>
      <c r="D27" s="25"/>
      <c r="E27" s="26"/>
      <c r="F27" s="27"/>
      <c r="G27" s="28"/>
      <c r="H27" s="45" t="str">
        <f t="shared" si="3"/>
        <v/>
      </c>
      <c r="I27" s="25"/>
      <c r="J27" s="20" t="s">
        <v>3</v>
      </c>
      <c r="P27" s="43"/>
      <c r="Q27" s="45"/>
      <c r="R27" s="45" t="str">
        <f t="shared" si="0"/>
        <v/>
      </c>
      <c r="S27" s="51" t="str">
        <f t="shared" si="1"/>
        <v/>
      </c>
      <c r="T27" s="151" t="str">
        <f t="shared" si="2"/>
        <v/>
      </c>
    </row>
    <row r="28" spans="2:20" customFormat="1" ht="20.100000000000001" customHeight="1">
      <c r="B28" s="24"/>
      <c r="C28" s="31"/>
      <c r="D28" s="25"/>
      <c r="E28" s="26"/>
      <c r="F28" s="27"/>
      <c r="G28" s="28"/>
      <c r="H28" s="45" t="str">
        <f t="shared" si="3"/>
        <v/>
      </c>
      <c r="I28" s="25"/>
      <c r="J28" s="20" t="s">
        <v>3</v>
      </c>
      <c r="P28" s="43"/>
      <c r="Q28" s="45"/>
      <c r="R28" s="45" t="str">
        <f t="shared" si="0"/>
        <v/>
      </c>
      <c r="S28" s="51" t="str">
        <f t="shared" si="1"/>
        <v/>
      </c>
      <c r="T28" s="151" t="str">
        <f t="shared" si="2"/>
        <v/>
      </c>
    </row>
    <row r="29" spans="2:20" customFormat="1" ht="20.100000000000001" customHeight="1">
      <c r="B29" s="24"/>
      <c r="C29" s="31"/>
      <c r="D29" s="25"/>
      <c r="E29" s="26"/>
      <c r="F29" s="27"/>
      <c r="G29" s="28"/>
      <c r="H29" s="45" t="str">
        <f t="shared" si="3"/>
        <v/>
      </c>
      <c r="I29" s="25"/>
      <c r="J29" s="20" t="s">
        <v>3</v>
      </c>
      <c r="P29" s="43"/>
      <c r="Q29" s="45"/>
      <c r="R29" s="45" t="str">
        <f t="shared" si="0"/>
        <v/>
      </c>
      <c r="S29" s="51" t="str">
        <f t="shared" si="1"/>
        <v/>
      </c>
      <c r="T29" s="151" t="str">
        <f t="shared" si="2"/>
        <v/>
      </c>
    </row>
    <row r="30" spans="2:20" customFormat="1" ht="20.100000000000001" customHeight="1">
      <c r="B30" s="24"/>
      <c r="C30" s="31" t="s">
        <v>108</v>
      </c>
      <c r="D30" s="25"/>
      <c r="E30" s="26"/>
      <c r="F30" s="27"/>
      <c r="G30" s="28"/>
      <c r="H30" s="28">
        <f>SUM(H7:H29)</f>
        <v>2000</v>
      </c>
      <c r="I30" s="25"/>
      <c r="J30" s="20" t="s">
        <v>3</v>
      </c>
      <c r="P30" s="152"/>
      <c r="Q30" s="152"/>
      <c r="R30" s="51">
        <f>SUM(R7:R29)</f>
        <v>1000</v>
      </c>
      <c r="S30" s="51">
        <f>IF(H30="","",H30-IF(R30="",0,R30))</f>
        <v>1000</v>
      </c>
      <c r="T30" s="151" t="str">
        <f t="shared" si="2"/>
        <v>50%</v>
      </c>
    </row>
  </sheetData>
  <mergeCells count="5">
    <mergeCell ref="C1:I1"/>
    <mergeCell ref="A2:I2"/>
    <mergeCell ref="B6:I6"/>
    <mergeCell ref="P4:T4"/>
    <mergeCell ref="P6:T6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0D71-01FE-4B71-A81B-C48C381EDD5C}">
  <sheetPr>
    <pageSetUpPr fitToPage="1"/>
  </sheetPr>
  <dimension ref="A1:T30"/>
  <sheetViews>
    <sheetView view="pageBreakPreview" zoomScale="85" zoomScaleNormal="100" zoomScaleSheetLayoutView="85" workbookViewId="0">
      <selection activeCell="D27" sqref="D27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5" width="3.125" style="20"/>
    <col min="16" max="16" width="10.75" style="20" customWidth="1"/>
    <col min="17" max="17" width="10.25" style="20" customWidth="1"/>
    <col min="18" max="18" width="14.375" style="20" customWidth="1"/>
    <col min="19" max="19" width="13.5" style="20" customWidth="1"/>
    <col min="20" max="20" width="11.375" style="20" customWidth="1"/>
    <col min="21" max="16384" width="3.125" style="20"/>
  </cols>
  <sheetData>
    <row r="1" spans="1:20" customFormat="1" ht="56.25" customHeight="1">
      <c r="A1" s="35">
        <v>2</v>
      </c>
      <c r="B1" s="35">
        <f ca="1">IF(COUNT(A:A)&gt;1,MAX(A:A),_xlfn.SHEETS()-2)</f>
        <v>11</v>
      </c>
      <c r="C1" s="135" t="str">
        <f>"Page "&amp;4&amp;" of "&amp;COUNT(Breakdown!$H$6:$H$29)+1</f>
        <v>Page 4 of 11</v>
      </c>
      <c r="D1" s="135"/>
      <c r="E1" s="135"/>
      <c r="F1" s="135"/>
      <c r="G1" s="135"/>
      <c r="H1" s="135"/>
      <c r="I1" s="135"/>
    </row>
    <row r="2" spans="1:20" customFormat="1" ht="21.75" customHeight="1">
      <c r="A2" s="136" t="s">
        <v>106</v>
      </c>
      <c r="B2" s="136"/>
      <c r="C2" s="136"/>
      <c r="D2" s="136"/>
      <c r="E2" s="136"/>
      <c r="F2" s="136"/>
      <c r="G2" s="136"/>
      <c r="H2" s="136"/>
      <c r="I2" s="136"/>
    </row>
    <row r="3" spans="1:20" customFormat="1" ht="15" customHeight="1">
      <c r="B3" s="59" t="str">
        <f>"Project: "&amp;Cover!$H$18</f>
        <v>Project: Renovation Project</v>
      </c>
    </row>
    <row r="4" spans="1:20" customFormat="1" ht="15" customHeight="1">
      <c r="B4" s="58" t="str">
        <f>"Quote No: "&amp;Cover!$AK$3</f>
        <v>Quote No: 00000001</v>
      </c>
      <c r="P4" s="150" t="s">
        <v>102</v>
      </c>
      <c r="Q4" s="150"/>
      <c r="R4" s="150"/>
      <c r="S4" s="150"/>
      <c r="T4" s="150"/>
    </row>
    <row r="5" spans="1:20" ht="22.5">
      <c r="B5" s="37" t="s">
        <v>2</v>
      </c>
      <c r="C5" s="50" t="s">
        <v>83</v>
      </c>
      <c r="D5" s="38" t="s">
        <v>84</v>
      </c>
      <c r="E5" s="38" t="s">
        <v>85</v>
      </c>
      <c r="F5" s="38" t="s">
        <v>86</v>
      </c>
      <c r="G5" s="75" t="s">
        <v>87</v>
      </c>
      <c r="H5" s="38" t="s">
        <v>88</v>
      </c>
      <c r="I5" s="50" t="s">
        <v>89</v>
      </c>
      <c r="P5" s="77" t="s">
        <v>85</v>
      </c>
      <c r="Q5" s="77" t="s">
        <v>109</v>
      </c>
      <c r="R5" s="77" t="s">
        <v>88</v>
      </c>
      <c r="S5" s="77" t="s">
        <v>104</v>
      </c>
      <c r="T5" s="78" t="s">
        <v>105</v>
      </c>
    </row>
    <row r="6" spans="1:20" customFormat="1" ht="20.100000000000001" customHeight="1">
      <c r="B6" s="137" t="str">
        <f>Breakdown!B8&amp;"." &amp; Breakdown!C8</f>
        <v>3.Item C</v>
      </c>
      <c r="C6" s="138"/>
      <c r="D6" s="138"/>
      <c r="E6" s="138"/>
      <c r="F6" s="138"/>
      <c r="G6" s="138"/>
      <c r="H6" s="138"/>
      <c r="I6" s="139"/>
      <c r="J6" s="20" t="s">
        <v>3</v>
      </c>
      <c r="P6" s="52"/>
      <c r="Q6" s="53"/>
      <c r="R6" s="53"/>
      <c r="S6" s="53"/>
      <c r="T6" s="153"/>
    </row>
    <row r="7" spans="1:20" customFormat="1" ht="20.100000000000001" customHeight="1">
      <c r="B7" s="41">
        <v>1</v>
      </c>
      <c r="C7" s="54" t="s">
        <v>111</v>
      </c>
      <c r="D7" s="55"/>
      <c r="E7" s="43">
        <v>1</v>
      </c>
      <c r="F7" s="44" t="s">
        <v>100</v>
      </c>
      <c r="G7" s="45">
        <v>3000</v>
      </c>
      <c r="H7" s="45">
        <f>IF(AND(E7="",G7=""),"",E7*G7)</f>
        <v>3000</v>
      </c>
      <c r="I7" s="40"/>
      <c r="J7" s="20" t="s">
        <v>3</v>
      </c>
      <c r="P7" s="43">
        <v>1</v>
      </c>
      <c r="Q7" s="45">
        <v>2000</v>
      </c>
      <c r="R7" s="45">
        <f t="shared" ref="R7:R29" si="0">IF(AND($P7="",$Q7=""),"",$P7*$Q7)</f>
        <v>2000</v>
      </c>
      <c r="S7" s="51">
        <f t="shared" ref="S7:S29" si="1">IF($H7="","",$H7-IF($R7="",0,$R7))</f>
        <v>1000</v>
      </c>
      <c r="T7" s="151" t="str">
        <f t="shared" ref="T7:T30" si="2">IF(S7="","",ROUND(S7/H7 *100,1) &amp; "%")</f>
        <v>33.3%</v>
      </c>
    </row>
    <row r="8" spans="1:20" customFormat="1" ht="20.100000000000001" customHeight="1">
      <c r="B8" s="41"/>
      <c r="C8" s="54"/>
      <c r="D8" s="55"/>
      <c r="E8" s="43"/>
      <c r="F8" s="44"/>
      <c r="G8" s="45"/>
      <c r="H8" s="45" t="str">
        <f t="shared" ref="H8:H9" si="3">IF(AND(E8="",G8=""),"",E8*G8)</f>
        <v/>
      </c>
      <c r="I8" s="40"/>
      <c r="J8" s="20" t="s">
        <v>3</v>
      </c>
      <c r="P8" s="43"/>
      <c r="Q8" s="45"/>
      <c r="R8" s="45" t="str">
        <f t="shared" si="0"/>
        <v/>
      </c>
      <c r="S8" s="51" t="str">
        <f t="shared" si="1"/>
        <v/>
      </c>
      <c r="T8" s="151" t="str">
        <f t="shared" si="2"/>
        <v/>
      </c>
    </row>
    <row r="9" spans="1:20" customFormat="1" ht="20.100000000000001" customHeight="1">
      <c r="B9" s="41"/>
      <c r="C9" s="54"/>
      <c r="D9" s="55"/>
      <c r="E9" s="43"/>
      <c r="F9" s="44"/>
      <c r="G9" s="45"/>
      <c r="H9" s="45" t="str">
        <f t="shared" si="3"/>
        <v/>
      </c>
      <c r="I9" s="40"/>
      <c r="J9" s="20" t="s">
        <v>3</v>
      </c>
      <c r="P9" s="43"/>
      <c r="Q9" s="45"/>
      <c r="R9" s="45" t="str">
        <f t="shared" si="0"/>
        <v/>
      </c>
      <c r="S9" s="51" t="str">
        <f t="shared" si="1"/>
        <v/>
      </c>
      <c r="T9" s="151" t="str">
        <f t="shared" si="2"/>
        <v/>
      </c>
    </row>
    <row r="10" spans="1:20" customFormat="1" ht="20.100000000000001" customHeight="1">
      <c r="B10" s="24"/>
      <c r="C10" s="56"/>
      <c r="D10" s="57"/>
      <c r="E10" s="26"/>
      <c r="F10" s="27"/>
      <c r="G10" s="28"/>
      <c r="H10" s="45" t="str">
        <f>IF(AND(E10="",G10=""),"",E10*G10)</f>
        <v/>
      </c>
      <c r="I10" s="25"/>
      <c r="J10" s="20" t="s">
        <v>3</v>
      </c>
      <c r="P10" s="43"/>
      <c r="Q10" s="45"/>
      <c r="R10" s="45" t="str">
        <f t="shared" si="0"/>
        <v/>
      </c>
      <c r="S10" s="51" t="str">
        <f t="shared" si="1"/>
        <v/>
      </c>
      <c r="T10" s="151" t="str">
        <f t="shared" si="2"/>
        <v/>
      </c>
    </row>
    <row r="11" spans="1:20" customFormat="1" ht="20.100000000000001" customHeight="1">
      <c r="B11" s="24"/>
      <c r="C11" s="56"/>
      <c r="D11" s="57"/>
      <c r="E11" s="26"/>
      <c r="F11" s="27"/>
      <c r="G11" s="28"/>
      <c r="H11" s="45" t="str">
        <f t="shared" ref="H11:H29" si="4">IF(AND(E11="",G11=""),"",E11*G11)</f>
        <v/>
      </c>
      <c r="I11" s="25"/>
      <c r="J11" s="20" t="s">
        <v>3</v>
      </c>
      <c r="P11" s="43"/>
      <c r="Q11" s="45"/>
      <c r="R11" s="45" t="str">
        <f t="shared" si="0"/>
        <v/>
      </c>
      <c r="S11" s="51" t="str">
        <f t="shared" si="1"/>
        <v/>
      </c>
      <c r="T11" s="151" t="str">
        <f t="shared" si="2"/>
        <v/>
      </c>
    </row>
    <row r="12" spans="1:20" customFormat="1" ht="20.100000000000001" customHeight="1">
      <c r="B12" s="24"/>
      <c r="C12" s="56"/>
      <c r="D12" s="57"/>
      <c r="E12" s="26"/>
      <c r="F12" s="27"/>
      <c r="G12" s="28"/>
      <c r="H12" s="45" t="str">
        <f t="shared" si="4"/>
        <v/>
      </c>
      <c r="I12" s="25"/>
      <c r="J12" s="20" t="s">
        <v>3</v>
      </c>
      <c r="P12" s="43"/>
      <c r="Q12" s="45"/>
      <c r="R12" s="45" t="str">
        <f t="shared" si="0"/>
        <v/>
      </c>
      <c r="S12" s="51" t="str">
        <f t="shared" si="1"/>
        <v/>
      </c>
      <c r="T12" s="151" t="str">
        <f t="shared" si="2"/>
        <v/>
      </c>
    </row>
    <row r="13" spans="1:20" customFormat="1" ht="20.100000000000001" customHeight="1">
      <c r="B13" s="24"/>
      <c r="C13" s="56"/>
      <c r="D13" s="57"/>
      <c r="E13" s="26"/>
      <c r="F13" s="27"/>
      <c r="G13" s="28"/>
      <c r="H13" s="45" t="str">
        <f t="shared" si="4"/>
        <v/>
      </c>
      <c r="I13" s="25"/>
      <c r="J13" s="20" t="s">
        <v>3</v>
      </c>
      <c r="P13" s="43"/>
      <c r="Q13" s="45"/>
      <c r="R13" s="45" t="str">
        <f t="shared" si="0"/>
        <v/>
      </c>
      <c r="S13" s="51" t="str">
        <f t="shared" si="1"/>
        <v/>
      </c>
      <c r="T13" s="151" t="str">
        <f t="shared" si="2"/>
        <v/>
      </c>
    </row>
    <row r="14" spans="1:20" customFormat="1" ht="20.100000000000001" customHeight="1">
      <c r="B14" s="24"/>
      <c r="C14" s="56"/>
      <c r="D14" s="57"/>
      <c r="E14" s="26"/>
      <c r="F14" s="27"/>
      <c r="G14" s="28"/>
      <c r="H14" s="45" t="str">
        <f t="shared" si="4"/>
        <v/>
      </c>
      <c r="I14" s="25"/>
      <c r="J14" s="20" t="s">
        <v>3</v>
      </c>
      <c r="P14" s="43"/>
      <c r="Q14" s="45"/>
      <c r="R14" s="45" t="str">
        <f t="shared" si="0"/>
        <v/>
      </c>
      <c r="S14" s="51" t="str">
        <f t="shared" si="1"/>
        <v/>
      </c>
      <c r="T14" s="151" t="str">
        <f t="shared" si="2"/>
        <v/>
      </c>
    </row>
    <row r="15" spans="1:20" customFormat="1" ht="20.100000000000001" customHeight="1">
      <c r="B15" s="24"/>
      <c r="C15" s="56"/>
      <c r="D15" s="57"/>
      <c r="E15" s="26"/>
      <c r="F15" s="27"/>
      <c r="G15" s="28"/>
      <c r="H15" s="45" t="str">
        <f t="shared" si="4"/>
        <v/>
      </c>
      <c r="I15" s="25"/>
      <c r="J15" s="20" t="s">
        <v>3</v>
      </c>
      <c r="P15" s="43"/>
      <c r="Q15" s="45"/>
      <c r="R15" s="45" t="str">
        <f t="shared" si="0"/>
        <v/>
      </c>
      <c r="S15" s="51" t="str">
        <f t="shared" si="1"/>
        <v/>
      </c>
      <c r="T15" s="151" t="str">
        <f t="shared" si="2"/>
        <v/>
      </c>
    </row>
    <row r="16" spans="1:20" customFormat="1" ht="20.100000000000001" customHeight="1">
      <c r="B16" s="24"/>
      <c r="C16" s="56"/>
      <c r="D16" s="57"/>
      <c r="E16" s="26"/>
      <c r="F16" s="27"/>
      <c r="G16" s="28"/>
      <c r="H16" s="45" t="str">
        <f t="shared" si="4"/>
        <v/>
      </c>
      <c r="I16" s="25"/>
      <c r="J16" s="20" t="s">
        <v>3</v>
      </c>
      <c r="P16" s="43"/>
      <c r="Q16" s="45"/>
      <c r="R16" s="45" t="str">
        <f t="shared" si="0"/>
        <v/>
      </c>
      <c r="S16" s="51" t="str">
        <f t="shared" si="1"/>
        <v/>
      </c>
      <c r="T16" s="151" t="str">
        <f t="shared" si="2"/>
        <v/>
      </c>
    </row>
    <row r="17" spans="2:20" customFormat="1" ht="20.100000000000001" customHeight="1">
      <c r="B17" s="24"/>
      <c r="C17" s="56"/>
      <c r="D17" s="57"/>
      <c r="E17" s="26"/>
      <c r="F17" s="27"/>
      <c r="G17" s="28"/>
      <c r="H17" s="45" t="str">
        <f t="shared" si="4"/>
        <v/>
      </c>
      <c r="I17" s="25"/>
      <c r="J17" s="20" t="s">
        <v>3</v>
      </c>
      <c r="P17" s="43"/>
      <c r="Q17" s="45"/>
      <c r="R17" s="45" t="str">
        <f t="shared" si="0"/>
        <v/>
      </c>
      <c r="S17" s="51" t="str">
        <f t="shared" si="1"/>
        <v/>
      </c>
      <c r="T17" s="151" t="str">
        <f t="shared" si="2"/>
        <v/>
      </c>
    </row>
    <row r="18" spans="2:20" customFormat="1" ht="20.100000000000001" customHeight="1">
      <c r="B18" s="24"/>
      <c r="C18" s="56"/>
      <c r="D18" s="57"/>
      <c r="E18" s="26"/>
      <c r="F18" s="27"/>
      <c r="G18" s="28"/>
      <c r="H18" s="45" t="str">
        <f t="shared" si="4"/>
        <v/>
      </c>
      <c r="I18" s="25"/>
      <c r="J18" s="20" t="s">
        <v>3</v>
      </c>
      <c r="P18" s="43"/>
      <c r="Q18" s="45"/>
      <c r="R18" s="45" t="str">
        <f t="shared" si="0"/>
        <v/>
      </c>
      <c r="S18" s="51" t="str">
        <f t="shared" si="1"/>
        <v/>
      </c>
      <c r="T18" s="151" t="str">
        <f t="shared" si="2"/>
        <v/>
      </c>
    </row>
    <row r="19" spans="2:20" customFormat="1" ht="20.100000000000001" customHeight="1">
      <c r="B19" s="24"/>
      <c r="C19" s="56"/>
      <c r="D19" s="57"/>
      <c r="E19" s="26"/>
      <c r="F19" s="27"/>
      <c r="G19" s="28"/>
      <c r="H19" s="45" t="str">
        <f t="shared" si="4"/>
        <v/>
      </c>
      <c r="I19" s="25"/>
      <c r="J19" s="20" t="s">
        <v>3</v>
      </c>
      <c r="P19" s="43"/>
      <c r="Q19" s="45"/>
      <c r="R19" s="45" t="str">
        <f t="shared" si="0"/>
        <v/>
      </c>
      <c r="S19" s="51" t="str">
        <f t="shared" si="1"/>
        <v/>
      </c>
      <c r="T19" s="151" t="str">
        <f t="shared" si="2"/>
        <v/>
      </c>
    </row>
    <row r="20" spans="2:20" customFormat="1" ht="20.100000000000001" customHeight="1">
      <c r="B20" s="24"/>
      <c r="C20" s="56"/>
      <c r="D20" s="57"/>
      <c r="E20" s="26"/>
      <c r="F20" s="27"/>
      <c r="G20" s="28"/>
      <c r="H20" s="45" t="str">
        <f t="shared" si="4"/>
        <v/>
      </c>
      <c r="I20" s="25"/>
      <c r="J20" s="20" t="s">
        <v>3</v>
      </c>
      <c r="P20" s="43"/>
      <c r="Q20" s="45"/>
      <c r="R20" s="45" t="str">
        <f t="shared" si="0"/>
        <v/>
      </c>
      <c r="S20" s="51" t="str">
        <f t="shared" si="1"/>
        <v/>
      </c>
      <c r="T20" s="151" t="str">
        <f t="shared" si="2"/>
        <v/>
      </c>
    </row>
    <row r="21" spans="2:20" customFormat="1" ht="20.100000000000001" customHeight="1">
      <c r="B21" s="24"/>
      <c r="C21" s="56"/>
      <c r="D21" s="57"/>
      <c r="E21" s="26"/>
      <c r="F21" s="27"/>
      <c r="G21" s="28"/>
      <c r="H21" s="45" t="str">
        <f t="shared" si="4"/>
        <v/>
      </c>
      <c r="I21" s="25"/>
      <c r="J21" s="20" t="s">
        <v>3</v>
      </c>
      <c r="P21" s="43"/>
      <c r="Q21" s="45"/>
      <c r="R21" s="45" t="str">
        <f t="shared" si="0"/>
        <v/>
      </c>
      <c r="S21" s="51" t="str">
        <f t="shared" si="1"/>
        <v/>
      </c>
      <c r="T21" s="151" t="str">
        <f t="shared" si="2"/>
        <v/>
      </c>
    </row>
    <row r="22" spans="2:20" customFormat="1" ht="20.100000000000001" customHeight="1">
      <c r="B22" s="24"/>
      <c r="C22" s="56"/>
      <c r="D22" s="57"/>
      <c r="E22" s="26"/>
      <c r="F22" s="27"/>
      <c r="G22" s="28"/>
      <c r="H22" s="45" t="str">
        <f t="shared" si="4"/>
        <v/>
      </c>
      <c r="I22" s="25"/>
      <c r="J22" s="20" t="s">
        <v>3</v>
      </c>
      <c r="P22" s="43"/>
      <c r="Q22" s="45"/>
      <c r="R22" s="45" t="str">
        <f t="shared" si="0"/>
        <v/>
      </c>
      <c r="S22" s="51" t="str">
        <f t="shared" si="1"/>
        <v/>
      </c>
      <c r="T22" s="151" t="str">
        <f t="shared" si="2"/>
        <v/>
      </c>
    </row>
    <row r="23" spans="2:20" customFormat="1" ht="20.100000000000001" customHeight="1">
      <c r="B23" s="24"/>
      <c r="C23" s="56"/>
      <c r="D23" s="57"/>
      <c r="E23" s="26"/>
      <c r="F23" s="27"/>
      <c r="G23" s="28"/>
      <c r="H23" s="45" t="str">
        <f t="shared" si="4"/>
        <v/>
      </c>
      <c r="I23" s="25"/>
      <c r="J23" s="20" t="s">
        <v>3</v>
      </c>
      <c r="P23" s="43"/>
      <c r="Q23" s="45"/>
      <c r="R23" s="45" t="str">
        <f t="shared" si="0"/>
        <v/>
      </c>
      <c r="S23" s="51" t="str">
        <f t="shared" si="1"/>
        <v/>
      </c>
      <c r="T23" s="151" t="str">
        <f t="shared" si="2"/>
        <v/>
      </c>
    </row>
    <row r="24" spans="2:20" customFormat="1" ht="20.100000000000001" customHeight="1">
      <c r="B24" s="24"/>
      <c r="C24" s="56"/>
      <c r="D24" s="57"/>
      <c r="E24" s="26"/>
      <c r="F24" s="27"/>
      <c r="G24" s="28"/>
      <c r="H24" s="45" t="str">
        <f t="shared" si="4"/>
        <v/>
      </c>
      <c r="I24" s="25"/>
      <c r="J24" s="20" t="s">
        <v>3</v>
      </c>
      <c r="P24" s="43"/>
      <c r="Q24" s="45"/>
      <c r="R24" s="45" t="str">
        <f t="shared" si="0"/>
        <v/>
      </c>
      <c r="S24" s="51" t="str">
        <f t="shared" si="1"/>
        <v/>
      </c>
      <c r="T24" s="151" t="str">
        <f t="shared" si="2"/>
        <v/>
      </c>
    </row>
    <row r="25" spans="2:20" customFormat="1" ht="20.100000000000001" customHeight="1">
      <c r="B25" s="24"/>
      <c r="C25" s="56"/>
      <c r="D25" s="57"/>
      <c r="E25" s="26"/>
      <c r="F25" s="27"/>
      <c r="G25" s="28"/>
      <c r="H25" s="45" t="str">
        <f t="shared" si="4"/>
        <v/>
      </c>
      <c r="I25" s="25"/>
      <c r="J25" s="20" t="s">
        <v>3</v>
      </c>
      <c r="P25" s="43"/>
      <c r="Q25" s="45"/>
      <c r="R25" s="45" t="str">
        <f t="shared" si="0"/>
        <v/>
      </c>
      <c r="S25" s="51" t="str">
        <f t="shared" si="1"/>
        <v/>
      </c>
      <c r="T25" s="151" t="str">
        <f t="shared" si="2"/>
        <v/>
      </c>
    </row>
    <row r="26" spans="2:20" customFormat="1" ht="20.100000000000001" customHeight="1">
      <c r="B26" s="24"/>
      <c r="C26" s="56"/>
      <c r="D26" s="57"/>
      <c r="E26" s="26"/>
      <c r="F26" s="27"/>
      <c r="G26" s="28"/>
      <c r="H26" s="45" t="str">
        <f t="shared" si="4"/>
        <v/>
      </c>
      <c r="I26" s="25"/>
      <c r="J26" s="20" t="s">
        <v>3</v>
      </c>
      <c r="P26" s="43"/>
      <c r="Q26" s="45"/>
      <c r="R26" s="45" t="str">
        <f t="shared" si="0"/>
        <v/>
      </c>
      <c r="S26" s="51" t="str">
        <f t="shared" si="1"/>
        <v/>
      </c>
      <c r="T26" s="151" t="str">
        <f t="shared" si="2"/>
        <v/>
      </c>
    </row>
    <row r="27" spans="2:20" customFormat="1" ht="20.100000000000001" customHeight="1">
      <c r="B27" s="24"/>
      <c r="C27" s="56"/>
      <c r="D27" s="57"/>
      <c r="E27" s="26"/>
      <c r="F27" s="27"/>
      <c r="G27" s="28"/>
      <c r="H27" s="45" t="str">
        <f t="shared" si="4"/>
        <v/>
      </c>
      <c r="I27" s="25"/>
      <c r="J27" s="20" t="s">
        <v>3</v>
      </c>
      <c r="P27" s="43"/>
      <c r="Q27" s="45"/>
      <c r="R27" s="45" t="str">
        <f t="shared" si="0"/>
        <v/>
      </c>
      <c r="S27" s="51" t="str">
        <f t="shared" si="1"/>
        <v/>
      </c>
      <c r="T27" s="151" t="str">
        <f t="shared" si="2"/>
        <v/>
      </c>
    </row>
    <row r="28" spans="2:20" customFormat="1" ht="20.100000000000001" customHeight="1">
      <c r="B28" s="24"/>
      <c r="C28" s="56"/>
      <c r="D28" s="57"/>
      <c r="E28" s="26"/>
      <c r="F28" s="27"/>
      <c r="G28" s="28"/>
      <c r="H28" s="45" t="str">
        <f t="shared" si="4"/>
        <v/>
      </c>
      <c r="I28" s="25"/>
      <c r="J28" s="20" t="s">
        <v>3</v>
      </c>
      <c r="P28" s="43"/>
      <c r="Q28" s="45"/>
      <c r="R28" s="45" t="str">
        <f t="shared" si="0"/>
        <v/>
      </c>
      <c r="S28" s="51" t="str">
        <f t="shared" si="1"/>
        <v/>
      </c>
      <c r="T28" s="151" t="str">
        <f t="shared" si="2"/>
        <v/>
      </c>
    </row>
    <row r="29" spans="2:20" customFormat="1" ht="20.100000000000001" customHeight="1">
      <c r="B29" s="24"/>
      <c r="C29" s="56"/>
      <c r="D29" s="57"/>
      <c r="E29" s="26"/>
      <c r="F29" s="27"/>
      <c r="G29" s="28"/>
      <c r="H29" s="45" t="str">
        <f t="shared" si="4"/>
        <v/>
      </c>
      <c r="I29" s="25"/>
      <c r="J29" s="20" t="s">
        <v>3</v>
      </c>
      <c r="P29" s="43"/>
      <c r="Q29" s="45"/>
      <c r="R29" s="45" t="str">
        <f t="shared" si="0"/>
        <v/>
      </c>
      <c r="S29" s="51" t="str">
        <f t="shared" si="1"/>
        <v/>
      </c>
      <c r="T29" s="151" t="str">
        <f t="shared" si="2"/>
        <v/>
      </c>
    </row>
    <row r="30" spans="2:20" customFormat="1" ht="20.100000000000001" customHeight="1">
      <c r="B30" s="24"/>
      <c r="C30" s="31" t="s">
        <v>108</v>
      </c>
      <c r="D30" s="25"/>
      <c r="E30" s="26"/>
      <c r="F30" s="27"/>
      <c r="G30" s="28"/>
      <c r="H30" s="28">
        <f>SUM(H7:H29)</f>
        <v>3000</v>
      </c>
      <c r="I30" s="25"/>
      <c r="J30" s="20" t="s">
        <v>3</v>
      </c>
      <c r="P30" s="152"/>
      <c r="Q30" s="152"/>
      <c r="R30" s="51">
        <f>SUM(R7:R29)</f>
        <v>2000</v>
      </c>
      <c r="S30" s="51">
        <f>IF(H30="","",H30-IF(R30="",0,R30))</f>
        <v>1000</v>
      </c>
      <c r="T30" s="151" t="str">
        <f t="shared" si="2"/>
        <v>33.3%</v>
      </c>
    </row>
  </sheetData>
  <mergeCells count="4">
    <mergeCell ref="C1:I1"/>
    <mergeCell ref="A2:I2"/>
    <mergeCell ref="B6:I6"/>
    <mergeCell ref="P4:T4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711AB-4D28-4188-9B23-C70E7F96B45C}">
  <sheetPr>
    <pageSetUpPr fitToPage="1"/>
  </sheetPr>
  <dimension ref="A1:T30"/>
  <sheetViews>
    <sheetView view="pageBreakPreview" zoomScale="85" zoomScaleNormal="100" zoomScaleSheetLayoutView="85" workbookViewId="0">
      <selection activeCell="D27" sqref="D27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5" width="3.125" style="20"/>
    <col min="16" max="16" width="10.75" style="20" customWidth="1"/>
    <col min="17" max="17" width="10.25" style="20" customWidth="1"/>
    <col min="18" max="18" width="14.375" style="20" customWidth="1"/>
    <col min="19" max="19" width="13.5" style="20" customWidth="1"/>
    <col min="20" max="20" width="11.625" style="20" customWidth="1"/>
    <col min="21" max="16384" width="3.125" style="20"/>
  </cols>
  <sheetData>
    <row r="1" spans="1:20" customFormat="1" ht="56.25" customHeight="1">
      <c r="A1" s="35">
        <v>2</v>
      </c>
      <c r="B1" s="35">
        <f ca="1">IF(COUNT(A:A)&gt;1,MAX(A:A),_xlfn.SHEETS()-2)</f>
        <v>11</v>
      </c>
      <c r="C1" s="135" t="str">
        <f>"Page "&amp;5&amp;" of "&amp;COUNT(Breakdown!$H$6:$H$29)+1</f>
        <v>Page 5 of 11</v>
      </c>
      <c r="D1" s="135"/>
      <c r="E1" s="135"/>
      <c r="F1" s="135"/>
      <c r="G1" s="135"/>
      <c r="H1" s="135"/>
      <c r="I1" s="135"/>
    </row>
    <row r="2" spans="1:20" customFormat="1" ht="21.75" customHeight="1">
      <c r="A2" s="136" t="s">
        <v>106</v>
      </c>
      <c r="B2" s="136"/>
      <c r="C2" s="136"/>
      <c r="D2" s="136"/>
      <c r="E2" s="136"/>
      <c r="F2" s="136"/>
      <c r="G2" s="136"/>
      <c r="H2" s="136"/>
      <c r="I2" s="136"/>
    </row>
    <row r="3" spans="1:20" customFormat="1" ht="15" customHeight="1">
      <c r="B3" s="59" t="str">
        <f>"Project: "&amp;Cover!$H$18</f>
        <v>Project: Renovation Project</v>
      </c>
    </row>
    <row r="4" spans="1:20" customFormat="1" ht="15" customHeight="1">
      <c r="B4" s="58" t="str">
        <f>"Quote No: "&amp;Cover!$AK$3</f>
        <v>Quote No: 00000001</v>
      </c>
      <c r="P4" s="150" t="s">
        <v>102</v>
      </c>
      <c r="Q4" s="150"/>
      <c r="R4" s="150"/>
      <c r="S4" s="150"/>
      <c r="T4" s="150"/>
    </row>
    <row r="5" spans="1:20" ht="22.5">
      <c r="B5" s="37" t="s">
        <v>2</v>
      </c>
      <c r="C5" s="50" t="s">
        <v>83</v>
      </c>
      <c r="D5" s="38" t="s">
        <v>84</v>
      </c>
      <c r="E5" s="38" t="s">
        <v>85</v>
      </c>
      <c r="F5" s="38" t="s">
        <v>86</v>
      </c>
      <c r="G5" s="75" t="s">
        <v>87</v>
      </c>
      <c r="H5" s="38" t="s">
        <v>88</v>
      </c>
      <c r="I5" s="50" t="s">
        <v>89</v>
      </c>
      <c r="P5" s="77" t="s">
        <v>85</v>
      </c>
      <c r="Q5" s="77" t="s">
        <v>109</v>
      </c>
      <c r="R5" s="77" t="s">
        <v>88</v>
      </c>
      <c r="S5" s="77" t="s">
        <v>104</v>
      </c>
      <c r="T5" s="78" t="s">
        <v>105</v>
      </c>
    </row>
    <row r="6" spans="1:20" customFormat="1" ht="20.100000000000001" customHeight="1">
      <c r="B6" s="137" t="str">
        <f>Breakdown!B9&amp;"." &amp; Breakdown!C9</f>
        <v>4.Item D</v>
      </c>
      <c r="C6" s="138"/>
      <c r="D6" s="138"/>
      <c r="E6" s="138"/>
      <c r="F6" s="138"/>
      <c r="G6" s="138"/>
      <c r="H6" s="138"/>
      <c r="I6" s="139"/>
      <c r="J6" s="20" t="s">
        <v>3</v>
      </c>
      <c r="P6" s="52"/>
      <c r="Q6" s="53"/>
      <c r="R6" s="53"/>
      <c r="S6" s="53"/>
      <c r="T6" s="153"/>
    </row>
    <row r="7" spans="1:20" customFormat="1" ht="20.100000000000001" customHeight="1">
      <c r="B7" s="41">
        <v>1</v>
      </c>
      <c r="C7" s="42" t="s">
        <v>112</v>
      </c>
      <c r="D7" s="40"/>
      <c r="E7" s="43">
        <v>1</v>
      </c>
      <c r="F7" s="44" t="s">
        <v>100</v>
      </c>
      <c r="G7" s="45">
        <v>4000</v>
      </c>
      <c r="H7" s="45">
        <f>IF(AND(E7="",G7=""),"",E7*G7)</f>
        <v>4000</v>
      </c>
      <c r="I7" s="40"/>
      <c r="J7" s="20" t="s">
        <v>3</v>
      </c>
      <c r="P7" s="43">
        <v>1</v>
      </c>
      <c r="Q7" s="45">
        <v>3000</v>
      </c>
      <c r="R7" s="45">
        <f t="shared" ref="R7:R29" si="0">IF(AND($P7="",$Q7=""),"",$P7*$Q7)</f>
        <v>3000</v>
      </c>
      <c r="S7" s="51">
        <f t="shared" ref="S7:S29" si="1">IF($H7="","",$H7-IF($R7="",0,$R7))</f>
        <v>1000</v>
      </c>
      <c r="T7" s="151" t="str">
        <f t="shared" ref="T7:T30" si="2">IF(S7="","",ROUND(S7/H7 *100,1) &amp; "%")</f>
        <v>25%</v>
      </c>
    </row>
    <row r="8" spans="1:20" customFormat="1" ht="20.100000000000001" customHeight="1">
      <c r="B8" s="41"/>
      <c r="C8" s="42"/>
      <c r="D8" s="40"/>
      <c r="E8" s="43"/>
      <c r="F8" s="44"/>
      <c r="G8" s="45"/>
      <c r="H8" s="45" t="str">
        <f t="shared" ref="H8:H29" si="3">IF(AND(E8="",G8=""),"",E8*G8)</f>
        <v/>
      </c>
      <c r="I8" s="40"/>
      <c r="J8" s="20" t="s">
        <v>3</v>
      </c>
      <c r="P8" s="43"/>
      <c r="Q8" s="45"/>
      <c r="R8" s="45" t="str">
        <f t="shared" si="0"/>
        <v/>
      </c>
      <c r="S8" s="51" t="str">
        <f t="shared" si="1"/>
        <v/>
      </c>
      <c r="T8" s="151" t="str">
        <f t="shared" si="2"/>
        <v/>
      </c>
    </row>
    <row r="9" spans="1:20" customFormat="1" ht="20.100000000000001" customHeight="1">
      <c r="B9" s="41"/>
      <c r="C9" s="42"/>
      <c r="D9" s="40"/>
      <c r="E9" s="43"/>
      <c r="F9" s="44"/>
      <c r="G9" s="45"/>
      <c r="H9" s="45" t="str">
        <f t="shared" si="3"/>
        <v/>
      </c>
      <c r="I9" s="40"/>
      <c r="J9" s="20" t="s">
        <v>3</v>
      </c>
      <c r="P9" s="43"/>
      <c r="Q9" s="45"/>
      <c r="R9" s="45" t="str">
        <f t="shared" si="0"/>
        <v/>
      </c>
      <c r="S9" s="51" t="str">
        <f t="shared" si="1"/>
        <v/>
      </c>
      <c r="T9" s="151" t="str">
        <f t="shared" si="2"/>
        <v/>
      </c>
    </row>
    <row r="10" spans="1:20" customFormat="1" ht="20.100000000000001" customHeight="1">
      <c r="B10" s="24"/>
      <c r="C10" s="31"/>
      <c r="D10" s="25"/>
      <c r="E10" s="26"/>
      <c r="F10" s="27"/>
      <c r="G10" s="28"/>
      <c r="H10" s="45" t="str">
        <f t="shared" si="3"/>
        <v/>
      </c>
      <c r="I10" s="25"/>
      <c r="J10" s="20" t="s">
        <v>3</v>
      </c>
      <c r="P10" s="43"/>
      <c r="Q10" s="45"/>
      <c r="R10" s="45" t="str">
        <f t="shared" si="0"/>
        <v/>
      </c>
      <c r="S10" s="51" t="str">
        <f t="shared" si="1"/>
        <v/>
      </c>
      <c r="T10" s="151" t="str">
        <f t="shared" si="2"/>
        <v/>
      </c>
    </row>
    <row r="11" spans="1:20" customFormat="1" ht="20.100000000000001" customHeight="1">
      <c r="B11" s="24"/>
      <c r="C11" s="31"/>
      <c r="D11" s="25"/>
      <c r="E11" s="26"/>
      <c r="F11" s="27"/>
      <c r="G11" s="28"/>
      <c r="H11" s="45" t="str">
        <f t="shared" si="3"/>
        <v/>
      </c>
      <c r="I11" s="25"/>
      <c r="J11" s="20" t="s">
        <v>3</v>
      </c>
      <c r="P11" s="43"/>
      <c r="Q11" s="45"/>
      <c r="R11" s="45" t="str">
        <f t="shared" si="0"/>
        <v/>
      </c>
      <c r="S11" s="51" t="str">
        <f t="shared" si="1"/>
        <v/>
      </c>
      <c r="T11" s="151" t="str">
        <f t="shared" si="2"/>
        <v/>
      </c>
    </row>
    <row r="12" spans="1:20" customFormat="1" ht="20.100000000000001" customHeight="1">
      <c r="B12" s="24"/>
      <c r="C12" s="31"/>
      <c r="D12" s="25"/>
      <c r="E12" s="26"/>
      <c r="F12" s="27"/>
      <c r="G12" s="28"/>
      <c r="H12" s="45" t="str">
        <f t="shared" si="3"/>
        <v/>
      </c>
      <c r="I12" s="25"/>
      <c r="J12" s="20" t="s">
        <v>3</v>
      </c>
      <c r="P12" s="43"/>
      <c r="Q12" s="45"/>
      <c r="R12" s="45" t="str">
        <f t="shared" si="0"/>
        <v/>
      </c>
      <c r="S12" s="51" t="str">
        <f t="shared" si="1"/>
        <v/>
      </c>
      <c r="T12" s="151" t="str">
        <f t="shared" si="2"/>
        <v/>
      </c>
    </row>
    <row r="13" spans="1:20" customFormat="1" ht="20.100000000000001" customHeight="1">
      <c r="B13" s="24"/>
      <c r="C13" s="31"/>
      <c r="D13" s="25"/>
      <c r="E13" s="26"/>
      <c r="F13" s="27"/>
      <c r="G13" s="28"/>
      <c r="H13" s="45" t="str">
        <f t="shared" si="3"/>
        <v/>
      </c>
      <c r="I13" s="25"/>
      <c r="J13" s="20" t="s">
        <v>3</v>
      </c>
      <c r="P13" s="43"/>
      <c r="Q13" s="45"/>
      <c r="R13" s="45" t="str">
        <f t="shared" si="0"/>
        <v/>
      </c>
      <c r="S13" s="51" t="str">
        <f t="shared" si="1"/>
        <v/>
      </c>
      <c r="T13" s="151" t="str">
        <f t="shared" si="2"/>
        <v/>
      </c>
    </row>
    <row r="14" spans="1:20" customFormat="1" ht="20.100000000000001" customHeight="1">
      <c r="B14" s="24"/>
      <c r="C14" s="31"/>
      <c r="D14" s="25"/>
      <c r="E14" s="26"/>
      <c r="F14" s="27"/>
      <c r="G14" s="28"/>
      <c r="H14" s="45" t="str">
        <f t="shared" si="3"/>
        <v/>
      </c>
      <c r="I14" s="25"/>
      <c r="J14" s="20" t="s">
        <v>3</v>
      </c>
      <c r="P14" s="43"/>
      <c r="Q14" s="45"/>
      <c r="R14" s="45" t="str">
        <f t="shared" si="0"/>
        <v/>
      </c>
      <c r="S14" s="51" t="str">
        <f t="shared" si="1"/>
        <v/>
      </c>
      <c r="T14" s="151" t="str">
        <f t="shared" si="2"/>
        <v/>
      </c>
    </row>
    <row r="15" spans="1:20" customFormat="1" ht="20.100000000000001" customHeight="1">
      <c r="B15" s="24"/>
      <c r="C15" s="31"/>
      <c r="D15" s="25"/>
      <c r="E15" s="26"/>
      <c r="F15" s="27"/>
      <c r="G15" s="28"/>
      <c r="H15" s="45" t="str">
        <f t="shared" si="3"/>
        <v/>
      </c>
      <c r="I15" s="25"/>
      <c r="J15" s="20" t="s">
        <v>3</v>
      </c>
      <c r="P15" s="43"/>
      <c r="Q15" s="45"/>
      <c r="R15" s="45" t="str">
        <f t="shared" si="0"/>
        <v/>
      </c>
      <c r="S15" s="51" t="str">
        <f t="shared" si="1"/>
        <v/>
      </c>
      <c r="T15" s="151" t="str">
        <f t="shared" si="2"/>
        <v/>
      </c>
    </row>
    <row r="16" spans="1:20" customFormat="1" ht="20.100000000000001" customHeight="1">
      <c r="B16" s="24"/>
      <c r="C16" s="31"/>
      <c r="D16" s="25"/>
      <c r="E16" s="26"/>
      <c r="F16" s="27"/>
      <c r="G16" s="28"/>
      <c r="H16" s="45" t="str">
        <f t="shared" si="3"/>
        <v/>
      </c>
      <c r="I16" s="25"/>
      <c r="J16" s="20" t="s">
        <v>3</v>
      </c>
      <c r="P16" s="43"/>
      <c r="Q16" s="45"/>
      <c r="R16" s="45" t="str">
        <f t="shared" si="0"/>
        <v/>
      </c>
      <c r="S16" s="51" t="str">
        <f t="shared" si="1"/>
        <v/>
      </c>
      <c r="T16" s="151" t="str">
        <f t="shared" si="2"/>
        <v/>
      </c>
    </row>
    <row r="17" spans="2:20" customFormat="1" ht="20.100000000000001" customHeight="1">
      <c r="B17" s="24"/>
      <c r="C17" s="31"/>
      <c r="D17" s="25"/>
      <c r="E17" s="26"/>
      <c r="F17" s="27"/>
      <c r="G17" s="28"/>
      <c r="H17" s="45" t="str">
        <f t="shared" si="3"/>
        <v/>
      </c>
      <c r="I17" s="25"/>
      <c r="J17" s="20" t="s">
        <v>3</v>
      </c>
      <c r="P17" s="43"/>
      <c r="Q17" s="45"/>
      <c r="R17" s="45" t="str">
        <f t="shared" si="0"/>
        <v/>
      </c>
      <c r="S17" s="51" t="str">
        <f t="shared" si="1"/>
        <v/>
      </c>
      <c r="T17" s="151" t="str">
        <f t="shared" si="2"/>
        <v/>
      </c>
    </row>
    <row r="18" spans="2:20" customFormat="1" ht="20.100000000000001" customHeight="1">
      <c r="B18" s="24"/>
      <c r="C18" s="31"/>
      <c r="D18" s="25"/>
      <c r="E18" s="26"/>
      <c r="F18" s="27"/>
      <c r="G18" s="28"/>
      <c r="H18" s="45" t="str">
        <f t="shared" si="3"/>
        <v/>
      </c>
      <c r="I18" s="25"/>
      <c r="J18" s="20" t="s">
        <v>3</v>
      </c>
      <c r="P18" s="43"/>
      <c r="Q18" s="45"/>
      <c r="R18" s="45" t="str">
        <f t="shared" si="0"/>
        <v/>
      </c>
      <c r="S18" s="51" t="str">
        <f t="shared" si="1"/>
        <v/>
      </c>
      <c r="T18" s="151" t="str">
        <f t="shared" si="2"/>
        <v/>
      </c>
    </row>
    <row r="19" spans="2:20" customFormat="1" ht="20.100000000000001" customHeight="1">
      <c r="B19" s="24"/>
      <c r="C19" s="31"/>
      <c r="D19" s="25"/>
      <c r="E19" s="26"/>
      <c r="F19" s="27"/>
      <c r="G19" s="28"/>
      <c r="H19" s="45" t="str">
        <f t="shared" si="3"/>
        <v/>
      </c>
      <c r="I19" s="25"/>
      <c r="J19" s="20" t="s">
        <v>3</v>
      </c>
      <c r="P19" s="43"/>
      <c r="Q19" s="45"/>
      <c r="R19" s="45" t="str">
        <f t="shared" si="0"/>
        <v/>
      </c>
      <c r="S19" s="51" t="str">
        <f t="shared" si="1"/>
        <v/>
      </c>
      <c r="T19" s="151" t="str">
        <f t="shared" si="2"/>
        <v/>
      </c>
    </row>
    <row r="20" spans="2:20" customFormat="1" ht="20.100000000000001" customHeight="1">
      <c r="B20" s="24"/>
      <c r="C20" s="31"/>
      <c r="D20" s="25"/>
      <c r="E20" s="26"/>
      <c r="F20" s="27"/>
      <c r="G20" s="28"/>
      <c r="H20" s="45" t="str">
        <f t="shared" si="3"/>
        <v/>
      </c>
      <c r="I20" s="25"/>
      <c r="J20" s="20" t="s">
        <v>3</v>
      </c>
      <c r="P20" s="43"/>
      <c r="Q20" s="45"/>
      <c r="R20" s="45" t="str">
        <f t="shared" si="0"/>
        <v/>
      </c>
      <c r="S20" s="51" t="str">
        <f t="shared" si="1"/>
        <v/>
      </c>
      <c r="T20" s="151" t="str">
        <f t="shared" si="2"/>
        <v/>
      </c>
    </row>
    <row r="21" spans="2:20" customFormat="1" ht="20.100000000000001" customHeight="1">
      <c r="B21" s="24"/>
      <c r="C21" s="31"/>
      <c r="D21" s="25"/>
      <c r="E21" s="26"/>
      <c r="F21" s="27"/>
      <c r="G21" s="28"/>
      <c r="H21" s="45" t="str">
        <f t="shared" si="3"/>
        <v/>
      </c>
      <c r="I21" s="25"/>
      <c r="J21" s="20" t="s">
        <v>3</v>
      </c>
      <c r="P21" s="43"/>
      <c r="Q21" s="45"/>
      <c r="R21" s="45" t="str">
        <f t="shared" si="0"/>
        <v/>
      </c>
      <c r="S21" s="51" t="str">
        <f t="shared" si="1"/>
        <v/>
      </c>
      <c r="T21" s="151" t="str">
        <f t="shared" si="2"/>
        <v/>
      </c>
    </row>
    <row r="22" spans="2:20" customFormat="1" ht="20.100000000000001" customHeight="1">
      <c r="B22" s="24"/>
      <c r="C22" s="31"/>
      <c r="D22" s="25"/>
      <c r="E22" s="26"/>
      <c r="F22" s="27"/>
      <c r="G22" s="28"/>
      <c r="H22" s="45" t="str">
        <f t="shared" si="3"/>
        <v/>
      </c>
      <c r="I22" s="25"/>
      <c r="J22" s="20" t="s">
        <v>3</v>
      </c>
      <c r="P22" s="43"/>
      <c r="Q22" s="45"/>
      <c r="R22" s="45" t="str">
        <f t="shared" si="0"/>
        <v/>
      </c>
      <c r="S22" s="51" t="str">
        <f t="shared" si="1"/>
        <v/>
      </c>
      <c r="T22" s="151" t="str">
        <f t="shared" si="2"/>
        <v/>
      </c>
    </row>
    <row r="23" spans="2:20" customFormat="1" ht="20.100000000000001" customHeight="1">
      <c r="B23" s="24"/>
      <c r="C23" s="31"/>
      <c r="D23" s="25"/>
      <c r="E23" s="26"/>
      <c r="F23" s="27"/>
      <c r="G23" s="28"/>
      <c r="H23" s="45" t="str">
        <f t="shared" si="3"/>
        <v/>
      </c>
      <c r="I23" s="25"/>
      <c r="J23" s="20" t="s">
        <v>3</v>
      </c>
      <c r="P23" s="43"/>
      <c r="Q23" s="45"/>
      <c r="R23" s="45" t="str">
        <f t="shared" si="0"/>
        <v/>
      </c>
      <c r="S23" s="51" t="str">
        <f t="shared" si="1"/>
        <v/>
      </c>
      <c r="T23" s="151" t="str">
        <f t="shared" si="2"/>
        <v/>
      </c>
    </row>
    <row r="24" spans="2:20" customFormat="1" ht="20.100000000000001" customHeight="1">
      <c r="B24" s="24"/>
      <c r="C24" s="31"/>
      <c r="D24" s="25"/>
      <c r="E24" s="26"/>
      <c r="F24" s="27"/>
      <c r="G24" s="28"/>
      <c r="H24" s="45" t="str">
        <f t="shared" si="3"/>
        <v/>
      </c>
      <c r="I24" s="25"/>
      <c r="J24" s="20" t="s">
        <v>3</v>
      </c>
      <c r="P24" s="43"/>
      <c r="Q24" s="45"/>
      <c r="R24" s="45" t="str">
        <f t="shared" si="0"/>
        <v/>
      </c>
      <c r="S24" s="51" t="str">
        <f t="shared" si="1"/>
        <v/>
      </c>
      <c r="T24" s="151" t="str">
        <f t="shared" si="2"/>
        <v/>
      </c>
    </row>
    <row r="25" spans="2:20" customFormat="1" ht="20.100000000000001" customHeight="1">
      <c r="B25" s="24"/>
      <c r="C25" s="31"/>
      <c r="D25" s="25"/>
      <c r="E25" s="26"/>
      <c r="F25" s="27"/>
      <c r="G25" s="28"/>
      <c r="H25" s="45" t="str">
        <f t="shared" si="3"/>
        <v/>
      </c>
      <c r="I25" s="25"/>
      <c r="J25" s="20" t="s">
        <v>3</v>
      </c>
      <c r="P25" s="43"/>
      <c r="Q25" s="45"/>
      <c r="R25" s="45" t="str">
        <f t="shared" si="0"/>
        <v/>
      </c>
      <c r="S25" s="51" t="str">
        <f t="shared" si="1"/>
        <v/>
      </c>
      <c r="T25" s="151" t="str">
        <f t="shared" si="2"/>
        <v/>
      </c>
    </row>
    <row r="26" spans="2:20" customFormat="1" ht="20.100000000000001" customHeight="1">
      <c r="B26" s="24"/>
      <c r="C26" s="31"/>
      <c r="D26" s="25"/>
      <c r="E26" s="26"/>
      <c r="F26" s="27"/>
      <c r="G26" s="28"/>
      <c r="H26" s="45" t="str">
        <f t="shared" si="3"/>
        <v/>
      </c>
      <c r="I26" s="25"/>
      <c r="J26" s="20" t="s">
        <v>3</v>
      </c>
      <c r="P26" s="43"/>
      <c r="Q26" s="45"/>
      <c r="R26" s="45" t="str">
        <f t="shared" si="0"/>
        <v/>
      </c>
      <c r="S26" s="51" t="str">
        <f t="shared" si="1"/>
        <v/>
      </c>
      <c r="T26" s="151" t="str">
        <f t="shared" si="2"/>
        <v/>
      </c>
    </row>
    <row r="27" spans="2:20" customFormat="1" ht="20.100000000000001" customHeight="1">
      <c r="B27" s="24"/>
      <c r="C27" s="31"/>
      <c r="D27" s="25"/>
      <c r="E27" s="26"/>
      <c r="F27" s="27"/>
      <c r="G27" s="28"/>
      <c r="H27" s="45" t="str">
        <f t="shared" si="3"/>
        <v/>
      </c>
      <c r="I27" s="25"/>
      <c r="J27" s="20" t="s">
        <v>3</v>
      </c>
      <c r="P27" s="43"/>
      <c r="Q27" s="45"/>
      <c r="R27" s="45" t="str">
        <f t="shared" si="0"/>
        <v/>
      </c>
      <c r="S27" s="51" t="str">
        <f t="shared" si="1"/>
        <v/>
      </c>
      <c r="T27" s="151" t="str">
        <f t="shared" si="2"/>
        <v/>
      </c>
    </row>
    <row r="28" spans="2:20" customFormat="1" ht="20.100000000000001" customHeight="1">
      <c r="B28" s="24"/>
      <c r="C28" s="31"/>
      <c r="D28" s="25"/>
      <c r="E28" s="26"/>
      <c r="F28" s="27"/>
      <c r="G28" s="28"/>
      <c r="H28" s="45" t="str">
        <f t="shared" si="3"/>
        <v/>
      </c>
      <c r="I28" s="25"/>
      <c r="J28" s="20" t="s">
        <v>3</v>
      </c>
      <c r="P28" s="43"/>
      <c r="Q28" s="45"/>
      <c r="R28" s="45" t="str">
        <f t="shared" si="0"/>
        <v/>
      </c>
      <c r="S28" s="51" t="str">
        <f t="shared" si="1"/>
        <v/>
      </c>
      <c r="T28" s="151" t="str">
        <f t="shared" si="2"/>
        <v/>
      </c>
    </row>
    <row r="29" spans="2:20" customFormat="1" ht="20.100000000000001" customHeight="1">
      <c r="B29" s="24"/>
      <c r="C29" s="31"/>
      <c r="D29" s="25"/>
      <c r="E29" s="26"/>
      <c r="F29" s="27"/>
      <c r="G29" s="28"/>
      <c r="H29" s="45" t="str">
        <f t="shared" si="3"/>
        <v/>
      </c>
      <c r="I29" s="25"/>
      <c r="J29" s="20" t="s">
        <v>3</v>
      </c>
      <c r="P29" s="43"/>
      <c r="Q29" s="45"/>
      <c r="R29" s="45" t="str">
        <f t="shared" si="0"/>
        <v/>
      </c>
      <c r="S29" s="51" t="str">
        <f t="shared" si="1"/>
        <v/>
      </c>
      <c r="T29" s="151" t="str">
        <f t="shared" si="2"/>
        <v/>
      </c>
    </row>
    <row r="30" spans="2:20" customFormat="1" ht="20.100000000000001" customHeight="1">
      <c r="B30" s="24"/>
      <c r="C30" s="31" t="s">
        <v>108</v>
      </c>
      <c r="D30" s="25"/>
      <c r="E30" s="26"/>
      <c r="F30" s="27"/>
      <c r="G30" s="28"/>
      <c r="H30" s="28">
        <f>SUM(H7:H29)</f>
        <v>4000</v>
      </c>
      <c r="I30" s="25"/>
      <c r="J30" s="20" t="s">
        <v>3</v>
      </c>
      <c r="P30" s="152"/>
      <c r="Q30" s="152"/>
      <c r="R30" s="51">
        <f>SUM(R7:R29)</f>
        <v>3000</v>
      </c>
      <c r="S30" s="51">
        <f>IF(H30="","",H30-IF(R30="",0,R30))</f>
        <v>1000</v>
      </c>
      <c r="T30" s="151" t="str">
        <f t="shared" si="2"/>
        <v>25%</v>
      </c>
    </row>
  </sheetData>
  <mergeCells count="4">
    <mergeCell ref="C1:I1"/>
    <mergeCell ref="A2:I2"/>
    <mergeCell ref="B6:I6"/>
    <mergeCell ref="P4:T4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64DDA-4D5C-4F61-A918-05186CA815B2}">
  <sheetPr>
    <pageSetUpPr fitToPage="1"/>
  </sheetPr>
  <dimension ref="A1:T30"/>
  <sheetViews>
    <sheetView view="pageBreakPreview" zoomScale="85" zoomScaleNormal="100" zoomScaleSheetLayoutView="85" workbookViewId="0">
      <selection activeCell="F27" sqref="F27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5" width="3.125" style="20"/>
    <col min="16" max="16" width="10.75" style="20" customWidth="1"/>
    <col min="17" max="17" width="10.25" style="20" customWidth="1"/>
    <col min="18" max="18" width="14.375" style="20" customWidth="1"/>
    <col min="19" max="19" width="13.5" style="20" customWidth="1"/>
    <col min="20" max="20" width="12" style="20" customWidth="1"/>
    <col min="21" max="16384" width="3.125" style="20"/>
  </cols>
  <sheetData>
    <row r="1" spans="1:20" customFormat="1" ht="56.25" customHeight="1">
      <c r="A1" s="35">
        <v>2</v>
      </c>
      <c r="B1" s="35">
        <f ca="1">IF(COUNT(A:A)&gt;1,MAX(A:A),_xlfn.SHEETS()-2)</f>
        <v>11</v>
      </c>
      <c r="C1" s="135" t="str">
        <f>"Page "&amp;6&amp;" of "&amp;COUNT(Breakdown!$H$6:$H$29)+1</f>
        <v>Page 6 of 11</v>
      </c>
      <c r="D1" s="135"/>
      <c r="E1" s="135"/>
      <c r="F1" s="135"/>
      <c r="G1" s="135"/>
      <c r="H1" s="135"/>
      <c r="I1" s="135"/>
    </row>
    <row r="2" spans="1:20" customFormat="1" ht="21.75" customHeight="1">
      <c r="A2" s="136" t="s">
        <v>106</v>
      </c>
      <c r="B2" s="136"/>
      <c r="C2" s="136"/>
      <c r="D2" s="136"/>
      <c r="E2" s="136"/>
      <c r="F2" s="136"/>
      <c r="G2" s="136"/>
      <c r="H2" s="136"/>
      <c r="I2" s="136"/>
    </row>
    <row r="3" spans="1:20" customFormat="1" ht="15" customHeight="1">
      <c r="B3" s="59" t="str">
        <f>"Project: "&amp;Cover!$H$18</f>
        <v>Project: Renovation Project</v>
      </c>
    </row>
    <row r="4" spans="1:20" customFormat="1" ht="15" customHeight="1">
      <c r="B4" s="58" t="str">
        <f>"Quote No: "&amp;Cover!$AK$3</f>
        <v>Quote No: 00000001</v>
      </c>
      <c r="P4" s="150" t="s">
        <v>102</v>
      </c>
      <c r="Q4" s="150"/>
      <c r="R4" s="150"/>
      <c r="S4" s="150"/>
      <c r="T4" s="150"/>
    </row>
    <row r="5" spans="1:20" ht="22.5">
      <c r="B5" s="37" t="s">
        <v>2</v>
      </c>
      <c r="C5" s="50" t="s">
        <v>83</v>
      </c>
      <c r="D5" s="38" t="s">
        <v>84</v>
      </c>
      <c r="E5" s="38" t="s">
        <v>85</v>
      </c>
      <c r="F5" s="38" t="s">
        <v>86</v>
      </c>
      <c r="G5" s="75" t="s">
        <v>87</v>
      </c>
      <c r="H5" s="38" t="s">
        <v>88</v>
      </c>
      <c r="I5" s="50" t="s">
        <v>89</v>
      </c>
      <c r="P5" s="77" t="s">
        <v>85</v>
      </c>
      <c r="Q5" s="77" t="s">
        <v>109</v>
      </c>
      <c r="R5" s="77" t="s">
        <v>88</v>
      </c>
      <c r="S5" s="77" t="s">
        <v>104</v>
      </c>
      <c r="T5" s="78" t="s">
        <v>105</v>
      </c>
    </row>
    <row r="6" spans="1:20" customFormat="1" ht="20.100000000000001" customHeight="1">
      <c r="B6" s="137" t="str">
        <f>Breakdown!B10&amp;"." &amp; Breakdown!C10</f>
        <v>5.Item E</v>
      </c>
      <c r="C6" s="138"/>
      <c r="D6" s="138"/>
      <c r="E6" s="138"/>
      <c r="F6" s="138"/>
      <c r="G6" s="138"/>
      <c r="H6" s="138"/>
      <c r="I6" s="139"/>
      <c r="J6" s="20" t="s">
        <v>3</v>
      </c>
      <c r="P6" s="52"/>
      <c r="Q6" s="53"/>
      <c r="R6" s="53"/>
      <c r="S6" s="53"/>
      <c r="T6" s="153"/>
    </row>
    <row r="7" spans="1:20" customFormat="1" ht="20.100000000000001" customHeight="1">
      <c r="B7" s="41">
        <v>1</v>
      </c>
      <c r="C7" s="54" t="s">
        <v>113</v>
      </c>
      <c r="D7" s="55"/>
      <c r="E7" s="43">
        <v>1</v>
      </c>
      <c r="F7" s="44" t="s">
        <v>100</v>
      </c>
      <c r="G7" s="45">
        <v>5000</v>
      </c>
      <c r="H7" s="45">
        <f>IF(AND(E7="",G7=""),"",E7*G7)</f>
        <v>5000</v>
      </c>
      <c r="I7" s="55"/>
      <c r="J7" s="20" t="s">
        <v>3</v>
      </c>
      <c r="P7" s="43">
        <v>1</v>
      </c>
      <c r="Q7" s="45">
        <v>4000</v>
      </c>
      <c r="R7" s="45">
        <f t="shared" ref="R7:R29" si="0">IF(AND($P7="",$Q7=""),"",$P7*$Q7)</f>
        <v>4000</v>
      </c>
      <c r="S7" s="51">
        <f t="shared" ref="S7:S29" si="1">IF($H7="","",$H7-IF($R7="",0,$R7))</f>
        <v>1000</v>
      </c>
      <c r="T7" s="151" t="str">
        <f t="shared" ref="T7:T30" si="2">IF(S7="","",ROUND(S7/H7 *100,1) &amp; "%")</f>
        <v>20%</v>
      </c>
    </row>
    <row r="8" spans="1:20" customFormat="1" ht="20.100000000000001" customHeight="1">
      <c r="B8" s="41"/>
      <c r="C8" s="54"/>
      <c r="D8" s="55"/>
      <c r="E8" s="43"/>
      <c r="F8" s="44"/>
      <c r="G8" s="45"/>
      <c r="H8" s="45" t="str">
        <f t="shared" ref="H8:H29" si="3">IF(AND(E8="",G8=""),"",E8*G8)</f>
        <v/>
      </c>
      <c r="I8" s="55"/>
      <c r="J8" s="20" t="s">
        <v>3</v>
      </c>
      <c r="P8" s="43"/>
      <c r="Q8" s="45"/>
      <c r="R8" s="45" t="str">
        <f t="shared" si="0"/>
        <v/>
      </c>
      <c r="S8" s="51" t="str">
        <f t="shared" si="1"/>
        <v/>
      </c>
      <c r="T8" s="151" t="str">
        <f t="shared" si="2"/>
        <v/>
      </c>
    </row>
    <row r="9" spans="1:20" customFormat="1" ht="20.100000000000001" customHeight="1">
      <c r="B9" s="41"/>
      <c r="C9" s="54"/>
      <c r="D9" s="55"/>
      <c r="E9" s="43"/>
      <c r="F9" s="44"/>
      <c r="G9" s="45"/>
      <c r="H9" s="45" t="str">
        <f t="shared" si="3"/>
        <v/>
      </c>
      <c r="I9" s="55"/>
      <c r="J9" s="20" t="s">
        <v>3</v>
      </c>
      <c r="P9" s="43"/>
      <c r="Q9" s="45"/>
      <c r="R9" s="45" t="str">
        <f t="shared" si="0"/>
        <v/>
      </c>
      <c r="S9" s="51" t="str">
        <f t="shared" si="1"/>
        <v/>
      </c>
      <c r="T9" s="151" t="str">
        <f t="shared" si="2"/>
        <v/>
      </c>
    </row>
    <row r="10" spans="1:20" customFormat="1" ht="20.100000000000001" customHeight="1">
      <c r="B10" s="24"/>
      <c r="C10" s="56"/>
      <c r="D10" s="57"/>
      <c r="E10" s="26"/>
      <c r="F10" s="27"/>
      <c r="G10" s="28"/>
      <c r="H10" s="45" t="str">
        <f t="shared" si="3"/>
        <v/>
      </c>
      <c r="I10" s="57"/>
      <c r="J10" s="20" t="s">
        <v>3</v>
      </c>
      <c r="P10" s="43"/>
      <c r="Q10" s="45"/>
      <c r="R10" s="45" t="str">
        <f t="shared" si="0"/>
        <v/>
      </c>
      <c r="S10" s="51" t="str">
        <f t="shared" si="1"/>
        <v/>
      </c>
      <c r="T10" s="151" t="str">
        <f t="shared" si="2"/>
        <v/>
      </c>
    </row>
    <row r="11" spans="1:20" customFormat="1" ht="20.100000000000001" customHeight="1">
      <c r="B11" s="24"/>
      <c r="C11" s="56"/>
      <c r="D11" s="57"/>
      <c r="E11" s="26"/>
      <c r="F11" s="27"/>
      <c r="G11" s="28"/>
      <c r="H11" s="45" t="str">
        <f t="shared" si="3"/>
        <v/>
      </c>
      <c r="I11" s="57"/>
      <c r="J11" s="20" t="s">
        <v>3</v>
      </c>
      <c r="P11" s="43"/>
      <c r="Q11" s="45"/>
      <c r="R11" s="45" t="str">
        <f t="shared" si="0"/>
        <v/>
      </c>
      <c r="S11" s="51" t="str">
        <f t="shared" si="1"/>
        <v/>
      </c>
      <c r="T11" s="151" t="str">
        <f t="shared" si="2"/>
        <v/>
      </c>
    </row>
    <row r="12" spans="1:20" customFormat="1" ht="20.100000000000001" customHeight="1">
      <c r="B12" s="24"/>
      <c r="C12" s="56"/>
      <c r="D12" s="57"/>
      <c r="E12" s="26"/>
      <c r="F12" s="27"/>
      <c r="G12" s="28"/>
      <c r="H12" s="45" t="str">
        <f t="shared" si="3"/>
        <v/>
      </c>
      <c r="I12" s="57"/>
      <c r="J12" s="20" t="s">
        <v>3</v>
      </c>
      <c r="P12" s="43"/>
      <c r="Q12" s="45"/>
      <c r="R12" s="45" t="str">
        <f t="shared" si="0"/>
        <v/>
      </c>
      <c r="S12" s="51" t="str">
        <f t="shared" si="1"/>
        <v/>
      </c>
      <c r="T12" s="151" t="str">
        <f t="shared" si="2"/>
        <v/>
      </c>
    </row>
    <row r="13" spans="1:20" customFormat="1" ht="20.100000000000001" customHeight="1">
      <c r="B13" s="24"/>
      <c r="C13" s="56"/>
      <c r="D13" s="57"/>
      <c r="E13" s="26"/>
      <c r="F13" s="27"/>
      <c r="G13" s="28"/>
      <c r="H13" s="45" t="str">
        <f t="shared" si="3"/>
        <v/>
      </c>
      <c r="I13" s="57"/>
      <c r="J13" s="20" t="s">
        <v>3</v>
      </c>
      <c r="P13" s="43"/>
      <c r="Q13" s="45"/>
      <c r="R13" s="45" t="str">
        <f t="shared" si="0"/>
        <v/>
      </c>
      <c r="S13" s="51" t="str">
        <f t="shared" si="1"/>
        <v/>
      </c>
      <c r="T13" s="151" t="str">
        <f t="shared" si="2"/>
        <v/>
      </c>
    </row>
    <row r="14" spans="1:20" customFormat="1" ht="20.100000000000001" customHeight="1">
      <c r="B14" s="24"/>
      <c r="C14" s="56"/>
      <c r="D14" s="57"/>
      <c r="E14" s="26"/>
      <c r="F14" s="27"/>
      <c r="G14" s="28"/>
      <c r="H14" s="45" t="str">
        <f t="shared" si="3"/>
        <v/>
      </c>
      <c r="I14" s="57"/>
      <c r="J14" s="20" t="s">
        <v>3</v>
      </c>
      <c r="P14" s="43"/>
      <c r="Q14" s="45"/>
      <c r="R14" s="45" t="str">
        <f t="shared" si="0"/>
        <v/>
      </c>
      <c r="S14" s="51" t="str">
        <f t="shared" si="1"/>
        <v/>
      </c>
      <c r="T14" s="151" t="str">
        <f t="shared" si="2"/>
        <v/>
      </c>
    </row>
    <row r="15" spans="1:20" customFormat="1" ht="20.100000000000001" customHeight="1">
      <c r="B15" s="24"/>
      <c r="C15" s="56"/>
      <c r="D15" s="57"/>
      <c r="E15" s="26"/>
      <c r="F15" s="27"/>
      <c r="G15" s="28"/>
      <c r="H15" s="45" t="str">
        <f t="shared" si="3"/>
        <v/>
      </c>
      <c r="I15" s="57"/>
      <c r="J15" s="20" t="s">
        <v>3</v>
      </c>
      <c r="P15" s="43"/>
      <c r="Q15" s="45"/>
      <c r="R15" s="45" t="str">
        <f t="shared" si="0"/>
        <v/>
      </c>
      <c r="S15" s="51" t="str">
        <f t="shared" si="1"/>
        <v/>
      </c>
      <c r="T15" s="151" t="str">
        <f t="shared" si="2"/>
        <v/>
      </c>
    </row>
    <row r="16" spans="1:20" customFormat="1" ht="20.100000000000001" customHeight="1">
      <c r="B16" s="24"/>
      <c r="C16" s="56"/>
      <c r="D16" s="57"/>
      <c r="E16" s="26"/>
      <c r="F16" s="27"/>
      <c r="G16" s="28"/>
      <c r="H16" s="45" t="str">
        <f t="shared" si="3"/>
        <v/>
      </c>
      <c r="I16" s="57"/>
      <c r="J16" s="20" t="s">
        <v>3</v>
      </c>
      <c r="P16" s="43"/>
      <c r="Q16" s="45"/>
      <c r="R16" s="45" t="str">
        <f t="shared" si="0"/>
        <v/>
      </c>
      <c r="S16" s="51" t="str">
        <f t="shared" si="1"/>
        <v/>
      </c>
      <c r="T16" s="151" t="str">
        <f t="shared" si="2"/>
        <v/>
      </c>
    </row>
    <row r="17" spans="2:20" customFormat="1" ht="20.100000000000001" customHeight="1">
      <c r="B17" s="24"/>
      <c r="C17" s="56"/>
      <c r="D17" s="57"/>
      <c r="E17" s="26"/>
      <c r="F17" s="27"/>
      <c r="G17" s="28"/>
      <c r="H17" s="45" t="str">
        <f t="shared" si="3"/>
        <v/>
      </c>
      <c r="I17" s="57"/>
      <c r="J17" s="20" t="s">
        <v>3</v>
      </c>
      <c r="P17" s="43"/>
      <c r="Q17" s="45"/>
      <c r="R17" s="45" t="str">
        <f t="shared" si="0"/>
        <v/>
      </c>
      <c r="S17" s="51" t="str">
        <f t="shared" si="1"/>
        <v/>
      </c>
      <c r="T17" s="151" t="str">
        <f t="shared" si="2"/>
        <v/>
      </c>
    </row>
    <row r="18" spans="2:20" customFormat="1" ht="20.100000000000001" customHeight="1">
      <c r="B18" s="24"/>
      <c r="C18" s="56"/>
      <c r="D18" s="57"/>
      <c r="E18" s="26"/>
      <c r="F18" s="27"/>
      <c r="G18" s="28"/>
      <c r="H18" s="45" t="str">
        <f t="shared" si="3"/>
        <v/>
      </c>
      <c r="I18" s="57"/>
      <c r="J18" s="20" t="s">
        <v>3</v>
      </c>
      <c r="P18" s="43"/>
      <c r="Q18" s="45"/>
      <c r="R18" s="45" t="str">
        <f t="shared" si="0"/>
        <v/>
      </c>
      <c r="S18" s="51" t="str">
        <f t="shared" si="1"/>
        <v/>
      </c>
      <c r="T18" s="151" t="str">
        <f t="shared" si="2"/>
        <v/>
      </c>
    </row>
    <row r="19" spans="2:20" customFormat="1" ht="20.100000000000001" customHeight="1">
      <c r="B19" s="24"/>
      <c r="C19" s="56"/>
      <c r="D19" s="57"/>
      <c r="E19" s="26"/>
      <c r="F19" s="27"/>
      <c r="G19" s="28"/>
      <c r="H19" s="45" t="str">
        <f t="shared" si="3"/>
        <v/>
      </c>
      <c r="I19" s="57"/>
      <c r="J19" s="20" t="s">
        <v>3</v>
      </c>
      <c r="P19" s="43"/>
      <c r="Q19" s="45"/>
      <c r="R19" s="45" t="str">
        <f t="shared" si="0"/>
        <v/>
      </c>
      <c r="S19" s="51" t="str">
        <f t="shared" si="1"/>
        <v/>
      </c>
      <c r="T19" s="151" t="str">
        <f t="shared" si="2"/>
        <v/>
      </c>
    </row>
    <row r="20" spans="2:20" customFormat="1" ht="20.100000000000001" customHeight="1">
      <c r="B20" s="24"/>
      <c r="C20" s="56"/>
      <c r="D20" s="57"/>
      <c r="E20" s="26"/>
      <c r="F20" s="27"/>
      <c r="G20" s="28"/>
      <c r="H20" s="45" t="str">
        <f t="shared" si="3"/>
        <v/>
      </c>
      <c r="I20" s="57"/>
      <c r="J20" s="20" t="s">
        <v>3</v>
      </c>
      <c r="P20" s="43"/>
      <c r="Q20" s="45"/>
      <c r="R20" s="45" t="str">
        <f t="shared" si="0"/>
        <v/>
      </c>
      <c r="S20" s="51" t="str">
        <f t="shared" si="1"/>
        <v/>
      </c>
      <c r="T20" s="151" t="str">
        <f t="shared" si="2"/>
        <v/>
      </c>
    </row>
    <row r="21" spans="2:20" customFormat="1" ht="20.100000000000001" customHeight="1">
      <c r="B21" s="24"/>
      <c r="C21" s="56"/>
      <c r="D21" s="57"/>
      <c r="E21" s="26"/>
      <c r="F21" s="27"/>
      <c r="G21" s="28"/>
      <c r="H21" s="45" t="str">
        <f t="shared" si="3"/>
        <v/>
      </c>
      <c r="I21" s="57"/>
      <c r="J21" s="20" t="s">
        <v>3</v>
      </c>
      <c r="P21" s="43"/>
      <c r="Q21" s="45"/>
      <c r="R21" s="45" t="str">
        <f t="shared" si="0"/>
        <v/>
      </c>
      <c r="S21" s="51" t="str">
        <f t="shared" si="1"/>
        <v/>
      </c>
      <c r="T21" s="151" t="str">
        <f t="shared" si="2"/>
        <v/>
      </c>
    </row>
    <row r="22" spans="2:20" customFormat="1" ht="20.100000000000001" customHeight="1">
      <c r="B22" s="24"/>
      <c r="C22" s="56"/>
      <c r="D22" s="57"/>
      <c r="E22" s="26"/>
      <c r="F22" s="27"/>
      <c r="G22" s="28"/>
      <c r="H22" s="45" t="str">
        <f t="shared" si="3"/>
        <v/>
      </c>
      <c r="I22" s="57"/>
      <c r="J22" s="20" t="s">
        <v>3</v>
      </c>
      <c r="P22" s="43"/>
      <c r="Q22" s="45"/>
      <c r="R22" s="45" t="str">
        <f t="shared" si="0"/>
        <v/>
      </c>
      <c r="S22" s="51" t="str">
        <f t="shared" si="1"/>
        <v/>
      </c>
      <c r="T22" s="151" t="str">
        <f t="shared" si="2"/>
        <v/>
      </c>
    </row>
    <row r="23" spans="2:20" customFormat="1" ht="20.100000000000001" customHeight="1">
      <c r="B23" s="24"/>
      <c r="C23" s="56"/>
      <c r="D23" s="57"/>
      <c r="E23" s="26"/>
      <c r="F23" s="27"/>
      <c r="G23" s="28"/>
      <c r="H23" s="45" t="str">
        <f t="shared" si="3"/>
        <v/>
      </c>
      <c r="I23" s="57"/>
      <c r="J23" s="20" t="s">
        <v>3</v>
      </c>
      <c r="P23" s="43"/>
      <c r="Q23" s="45"/>
      <c r="R23" s="45" t="str">
        <f t="shared" si="0"/>
        <v/>
      </c>
      <c r="S23" s="51" t="str">
        <f t="shared" si="1"/>
        <v/>
      </c>
      <c r="T23" s="151" t="str">
        <f t="shared" si="2"/>
        <v/>
      </c>
    </row>
    <row r="24" spans="2:20" customFormat="1" ht="20.100000000000001" customHeight="1">
      <c r="B24" s="24"/>
      <c r="C24" s="56"/>
      <c r="D24" s="57"/>
      <c r="E24" s="26"/>
      <c r="F24" s="27"/>
      <c r="G24" s="28"/>
      <c r="H24" s="45" t="str">
        <f t="shared" si="3"/>
        <v/>
      </c>
      <c r="I24" s="57"/>
      <c r="J24" s="20" t="s">
        <v>3</v>
      </c>
      <c r="P24" s="43"/>
      <c r="Q24" s="45"/>
      <c r="R24" s="45" t="str">
        <f t="shared" si="0"/>
        <v/>
      </c>
      <c r="S24" s="51" t="str">
        <f t="shared" si="1"/>
        <v/>
      </c>
      <c r="T24" s="151" t="str">
        <f t="shared" si="2"/>
        <v/>
      </c>
    </row>
    <row r="25" spans="2:20" customFormat="1" ht="20.100000000000001" customHeight="1">
      <c r="B25" s="24"/>
      <c r="C25" s="56"/>
      <c r="D25" s="57"/>
      <c r="E25" s="26"/>
      <c r="F25" s="27"/>
      <c r="G25" s="28"/>
      <c r="H25" s="45" t="str">
        <f t="shared" si="3"/>
        <v/>
      </c>
      <c r="I25" s="57"/>
      <c r="J25" s="20" t="s">
        <v>3</v>
      </c>
      <c r="P25" s="43"/>
      <c r="Q25" s="45"/>
      <c r="R25" s="45" t="str">
        <f t="shared" si="0"/>
        <v/>
      </c>
      <c r="S25" s="51" t="str">
        <f t="shared" si="1"/>
        <v/>
      </c>
      <c r="T25" s="151" t="str">
        <f t="shared" si="2"/>
        <v/>
      </c>
    </row>
    <row r="26" spans="2:20" customFormat="1" ht="20.100000000000001" customHeight="1">
      <c r="B26" s="24"/>
      <c r="C26" s="56"/>
      <c r="D26" s="57"/>
      <c r="E26" s="26"/>
      <c r="F26" s="27"/>
      <c r="G26" s="28"/>
      <c r="H26" s="45" t="str">
        <f t="shared" si="3"/>
        <v/>
      </c>
      <c r="I26" s="57"/>
      <c r="J26" s="20" t="s">
        <v>3</v>
      </c>
      <c r="P26" s="43"/>
      <c r="Q26" s="45"/>
      <c r="R26" s="45" t="str">
        <f t="shared" si="0"/>
        <v/>
      </c>
      <c r="S26" s="51" t="str">
        <f t="shared" si="1"/>
        <v/>
      </c>
      <c r="T26" s="151" t="str">
        <f t="shared" si="2"/>
        <v/>
      </c>
    </row>
    <row r="27" spans="2:20" customFormat="1" ht="20.100000000000001" customHeight="1">
      <c r="B27" s="24"/>
      <c r="C27" s="56"/>
      <c r="D27" s="57"/>
      <c r="E27" s="26"/>
      <c r="F27" s="27"/>
      <c r="G27" s="28"/>
      <c r="H27" s="45" t="str">
        <f t="shared" si="3"/>
        <v/>
      </c>
      <c r="I27" s="57"/>
      <c r="J27" s="20" t="s">
        <v>3</v>
      </c>
      <c r="P27" s="43"/>
      <c r="Q27" s="45"/>
      <c r="R27" s="45" t="str">
        <f t="shared" si="0"/>
        <v/>
      </c>
      <c r="S27" s="51" t="str">
        <f t="shared" si="1"/>
        <v/>
      </c>
      <c r="T27" s="151" t="str">
        <f t="shared" si="2"/>
        <v/>
      </c>
    </row>
    <row r="28" spans="2:20" customFormat="1" ht="20.100000000000001" customHeight="1">
      <c r="B28" s="24"/>
      <c r="C28" s="56"/>
      <c r="D28" s="57"/>
      <c r="E28" s="26"/>
      <c r="F28" s="27"/>
      <c r="G28" s="28"/>
      <c r="H28" s="45" t="str">
        <f t="shared" si="3"/>
        <v/>
      </c>
      <c r="I28" s="57"/>
      <c r="J28" s="20" t="s">
        <v>3</v>
      </c>
      <c r="P28" s="43"/>
      <c r="Q28" s="45"/>
      <c r="R28" s="45" t="str">
        <f t="shared" si="0"/>
        <v/>
      </c>
      <c r="S28" s="51" t="str">
        <f t="shared" si="1"/>
        <v/>
      </c>
      <c r="T28" s="151" t="str">
        <f t="shared" si="2"/>
        <v/>
      </c>
    </row>
    <row r="29" spans="2:20" customFormat="1" ht="20.100000000000001" customHeight="1">
      <c r="B29" s="24"/>
      <c r="C29" s="56"/>
      <c r="D29" s="57"/>
      <c r="E29" s="26"/>
      <c r="F29" s="27"/>
      <c r="G29" s="28"/>
      <c r="H29" s="45" t="str">
        <f t="shared" si="3"/>
        <v/>
      </c>
      <c r="I29" s="57"/>
      <c r="J29" s="20" t="s">
        <v>3</v>
      </c>
      <c r="P29" s="43"/>
      <c r="Q29" s="45"/>
      <c r="R29" s="45" t="str">
        <f t="shared" si="0"/>
        <v/>
      </c>
      <c r="S29" s="51" t="str">
        <f t="shared" si="1"/>
        <v/>
      </c>
      <c r="T29" s="151" t="str">
        <f t="shared" si="2"/>
        <v/>
      </c>
    </row>
    <row r="30" spans="2:20" customFormat="1" ht="20.100000000000001" customHeight="1">
      <c r="B30" s="24"/>
      <c r="C30" s="31" t="s">
        <v>108</v>
      </c>
      <c r="D30" s="25"/>
      <c r="E30" s="26"/>
      <c r="F30" s="27"/>
      <c r="G30" s="28"/>
      <c r="H30" s="28">
        <f>SUM(H7:H29)</f>
        <v>5000</v>
      </c>
      <c r="I30" s="25"/>
      <c r="J30" s="20" t="s">
        <v>3</v>
      </c>
      <c r="P30" s="152"/>
      <c r="Q30" s="152"/>
      <c r="R30" s="51">
        <f>SUM(R7:R29)</f>
        <v>4000</v>
      </c>
      <c r="S30" s="51">
        <f>IF(H30="","",H30-IF(R30="",0,R30))</f>
        <v>1000</v>
      </c>
      <c r="T30" s="151" t="str">
        <f t="shared" si="2"/>
        <v>20%</v>
      </c>
    </row>
  </sheetData>
  <mergeCells count="4">
    <mergeCell ref="C1:I1"/>
    <mergeCell ref="A2:I2"/>
    <mergeCell ref="B6:I6"/>
    <mergeCell ref="P4:T4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27A88-4E9E-46CA-B255-D5A1BE37899F}">
  <sheetPr>
    <pageSetUpPr fitToPage="1"/>
  </sheetPr>
  <dimension ref="A1:T30"/>
  <sheetViews>
    <sheetView view="pageBreakPreview" zoomScale="85" zoomScaleNormal="100" zoomScaleSheetLayoutView="85" workbookViewId="0">
      <selection activeCell="G28" sqref="G28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5" width="3.125" style="20"/>
    <col min="16" max="16" width="10.75" style="20" customWidth="1"/>
    <col min="17" max="17" width="10.25" style="20" customWidth="1"/>
    <col min="18" max="18" width="14.375" style="20" customWidth="1"/>
    <col min="19" max="19" width="13.5" style="20" customWidth="1"/>
    <col min="20" max="20" width="12.125" style="20" customWidth="1"/>
    <col min="21" max="16384" width="3.125" style="20"/>
  </cols>
  <sheetData>
    <row r="1" spans="1:20" customFormat="1" ht="56.25" customHeight="1">
      <c r="A1" s="35">
        <v>2</v>
      </c>
      <c r="B1" s="35">
        <f ca="1">IF(COUNT(A:A)&gt;1,MAX(A:A),_xlfn.SHEETS()-2)</f>
        <v>11</v>
      </c>
      <c r="C1" s="135" t="str">
        <f>"Page "&amp;7&amp;" of "&amp;COUNT(Breakdown!$H$6:$H$29)+1</f>
        <v>Page 7 of 11</v>
      </c>
      <c r="D1" s="135"/>
      <c r="E1" s="135"/>
      <c r="F1" s="135"/>
      <c r="G1" s="135"/>
      <c r="H1" s="135"/>
      <c r="I1" s="135"/>
    </row>
    <row r="2" spans="1:20" customFormat="1" ht="21.75" customHeight="1">
      <c r="A2" s="136" t="s">
        <v>106</v>
      </c>
      <c r="B2" s="136"/>
      <c r="C2" s="136"/>
      <c r="D2" s="136"/>
      <c r="E2" s="136"/>
      <c r="F2" s="136"/>
      <c r="G2" s="136"/>
      <c r="H2" s="136"/>
      <c r="I2" s="136"/>
    </row>
    <row r="3" spans="1:20" customFormat="1" ht="15" customHeight="1">
      <c r="B3" s="59" t="str">
        <f>"Project: "&amp;Cover!$H$18</f>
        <v>Project: Renovation Project</v>
      </c>
    </row>
    <row r="4" spans="1:20" customFormat="1" ht="15" customHeight="1">
      <c r="B4" s="58" t="str">
        <f>"Quote No: "&amp;Cover!$AK$3</f>
        <v>Quote No: 00000001</v>
      </c>
      <c r="P4" s="150" t="s">
        <v>102</v>
      </c>
      <c r="Q4" s="150"/>
      <c r="R4" s="150"/>
      <c r="S4" s="150"/>
      <c r="T4" s="150"/>
    </row>
    <row r="5" spans="1:20" ht="22.5">
      <c r="B5" s="37" t="s">
        <v>2</v>
      </c>
      <c r="C5" s="50" t="s">
        <v>83</v>
      </c>
      <c r="D5" s="38" t="s">
        <v>84</v>
      </c>
      <c r="E5" s="38" t="s">
        <v>85</v>
      </c>
      <c r="F5" s="38" t="s">
        <v>86</v>
      </c>
      <c r="G5" s="75" t="s">
        <v>87</v>
      </c>
      <c r="H5" s="38" t="s">
        <v>88</v>
      </c>
      <c r="I5" s="50" t="s">
        <v>89</v>
      </c>
      <c r="P5" s="77" t="s">
        <v>85</v>
      </c>
      <c r="Q5" s="77" t="s">
        <v>109</v>
      </c>
      <c r="R5" s="77" t="s">
        <v>88</v>
      </c>
      <c r="S5" s="77" t="s">
        <v>104</v>
      </c>
      <c r="T5" s="78" t="s">
        <v>105</v>
      </c>
    </row>
    <row r="6" spans="1:20" customFormat="1" ht="20.100000000000001" customHeight="1">
      <c r="B6" s="137" t="str">
        <f>Breakdown!B11&amp;"."&amp;Breakdown!C11</f>
        <v>6.Item F</v>
      </c>
      <c r="C6" s="138"/>
      <c r="D6" s="138"/>
      <c r="E6" s="138"/>
      <c r="F6" s="138"/>
      <c r="G6" s="138"/>
      <c r="H6" s="138"/>
      <c r="I6" s="139"/>
      <c r="J6" s="20" t="s">
        <v>3</v>
      </c>
      <c r="P6" s="52"/>
      <c r="Q6" s="53"/>
      <c r="R6" s="53"/>
      <c r="S6" s="53"/>
      <c r="T6" s="153"/>
    </row>
    <row r="7" spans="1:20" customFormat="1" ht="20.100000000000001" customHeight="1">
      <c r="B7" s="41">
        <v>1</v>
      </c>
      <c r="C7" s="54" t="s">
        <v>114</v>
      </c>
      <c r="D7" s="55"/>
      <c r="E7" s="43">
        <v>1</v>
      </c>
      <c r="F7" s="44" t="s">
        <v>100</v>
      </c>
      <c r="G7" s="45">
        <v>6000</v>
      </c>
      <c r="H7" s="45">
        <f>IF(AND(E7="",G7=""),"",E7*G7)</f>
        <v>6000</v>
      </c>
      <c r="I7" s="55"/>
      <c r="J7" s="20" t="s">
        <v>3</v>
      </c>
      <c r="P7" s="43">
        <v>1</v>
      </c>
      <c r="Q7" s="45">
        <v>5000</v>
      </c>
      <c r="R7" s="45">
        <f t="shared" ref="R7:R29" si="0">IF(AND($P7="",$Q7=""),"",$P7*$Q7)</f>
        <v>5000</v>
      </c>
      <c r="S7" s="51">
        <f t="shared" ref="S7:S29" si="1">IF($H7="","",$H7-IF($R7="",0,$R7))</f>
        <v>1000</v>
      </c>
      <c r="T7" s="151" t="str">
        <f t="shared" ref="T7:T30" si="2">IF(S7="","",ROUND(S7/H7 *100,1) &amp; "%")</f>
        <v>16.7%</v>
      </c>
    </row>
    <row r="8" spans="1:20" customFormat="1" ht="20.100000000000001" customHeight="1">
      <c r="B8" s="41"/>
      <c r="C8" s="54"/>
      <c r="D8" s="55"/>
      <c r="E8" s="43"/>
      <c r="F8" s="44"/>
      <c r="G8" s="45"/>
      <c r="H8" s="45" t="str">
        <f t="shared" ref="H8:H29" si="3">IF(AND(E8="",G8=""),"",E8*G8)</f>
        <v/>
      </c>
      <c r="I8" s="55"/>
      <c r="J8" s="20" t="s">
        <v>3</v>
      </c>
      <c r="P8" s="43"/>
      <c r="Q8" s="45"/>
      <c r="R8" s="45" t="str">
        <f t="shared" si="0"/>
        <v/>
      </c>
      <c r="S8" s="51" t="str">
        <f t="shared" si="1"/>
        <v/>
      </c>
      <c r="T8" s="151" t="str">
        <f t="shared" si="2"/>
        <v/>
      </c>
    </row>
    <row r="9" spans="1:20" customFormat="1" ht="20.100000000000001" customHeight="1">
      <c r="B9" s="41"/>
      <c r="C9" s="54"/>
      <c r="D9" s="55"/>
      <c r="E9" s="43"/>
      <c r="F9" s="44"/>
      <c r="G9" s="45"/>
      <c r="H9" s="45" t="str">
        <f t="shared" si="3"/>
        <v/>
      </c>
      <c r="I9" s="55"/>
      <c r="J9" s="20" t="s">
        <v>3</v>
      </c>
      <c r="P9" s="43"/>
      <c r="Q9" s="45"/>
      <c r="R9" s="45" t="str">
        <f t="shared" si="0"/>
        <v/>
      </c>
      <c r="S9" s="51" t="str">
        <f t="shared" si="1"/>
        <v/>
      </c>
      <c r="T9" s="151" t="str">
        <f t="shared" si="2"/>
        <v/>
      </c>
    </row>
    <row r="10" spans="1:20" customFormat="1" ht="20.100000000000001" customHeight="1">
      <c r="B10" s="24"/>
      <c r="C10" s="56"/>
      <c r="D10" s="57"/>
      <c r="E10" s="26"/>
      <c r="F10" s="27"/>
      <c r="G10" s="28"/>
      <c r="H10" s="45" t="str">
        <f t="shared" si="3"/>
        <v/>
      </c>
      <c r="I10" s="57"/>
      <c r="J10" s="20" t="s">
        <v>3</v>
      </c>
      <c r="P10" s="43"/>
      <c r="Q10" s="45"/>
      <c r="R10" s="45" t="str">
        <f t="shared" si="0"/>
        <v/>
      </c>
      <c r="S10" s="51" t="str">
        <f t="shared" si="1"/>
        <v/>
      </c>
      <c r="T10" s="151" t="str">
        <f t="shared" si="2"/>
        <v/>
      </c>
    </row>
    <row r="11" spans="1:20" customFormat="1" ht="20.100000000000001" customHeight="1">
      <c r="B11" s="24"/>
      <c r="C11" s="56"/>
      <c r="D11" s="57"/>
      <c r="E11" s="26"/>
      <c r="F11" s="27"/>
      <c r="G11" s="28"/>
      <c r="H11" s="45" t="str">
        <f t="shared" si="3"/>
        <v/>
      </c>
      <c r="I11" s="57"/>
      <c r="J11" s="20" t="s">
        <v>3</v>
      </c>
      <c r="P11" s="43"/>
      <c r="Q11" s="45"/>
      <c r="R11" s="45" t="str">
        <f t="shared" si="0"/>
        <v/>
      </c>
      <c r="S11" s="51" t="str">
        <f t="shared" si="1"/>
        <v/>
      </c>
      <c r="T11" s="151" t="str">
        <f t="shared" si="2"/>
        <v/>
      </c>
    </row>
    <row r="12" spans="1:20" customFormat="1" ht="20.100000000000001" customHeight="1">
      <c r="B12" s="24"/>
      <c r="C12" s="56"/>
      <c r="D12" s="57"/>
      <c r="E12" s="26"/>
      <c r="F12" s="27"/>
      <c r="G12" s="28"/>
      <c r="H12" s="45" t="str">
        <f t="shared" si="3"/>
        <v/>
      </c>
      <c r="I12" s="57"/>
      <c r="J12" s="20" t="s">
        <v>3</v>
      </c>
      <c r="P12" s="43"/>
      <c r="Q12" s="45"/>
      <c r="R12" s="45" t="str">
        <f t="shared" si="0"/>
        <v/>
      </c>
      <c r="S12" s="51" t="str">
        <f t="shared" si="1"/>
        <v/>
      </c>
      <c r="T12" s="151" t="str">
        <f t="shared" si="2"/>
        <v/>
      </c>
    </row>
    <row r="13" spans="1:20" customFormat="1" ht="20.100000000000001" customHeight="1">
      <c r="B13" s="24"/>
      <c r="C13" s="56"/>
      <c r="D13" s="57"/>
      <c r="E13" s="26"/>
      <c r="F13" s="27"/>
      <c r="G13" s="28"/>
      <c r="H13" s="45" t="str">
        <f t="shared" si="3"/>
        <v/>
      </c>
      <c r="I13" s="57"/>
      <c r="J13" s="20" t="s">
        <v>3</v>
      </c>
      <c r="P13" s="43"/>
      <c r="Q13" s="45"/>
      <c r="R13" s="45" t="str">
        <f t="shared" si="0"/>
        <v/>
      </c>
      <c r="S13" s="51" t="str">
        <f t="shared" si="1"/>
        <v/>
      </c>
      <c r="T13" s="151" t="str">
        <f t="shared" si="2"/>
        <v/>
      </c>
    </row>
    <row r="14" spans="1:20" customFormat="1" ht="20.100000000000001" customHeight="1">
      <c r="B14" s="24"/>
      <c r="C14" s="56"/>
      <c r="D14" s="57"/>
      <c r="E14" s="26"/>
      <c r="F14" s="27"/>
      <c r="G14" s="28"/>
      <c r="H14" s="45" t="str">
        <f t="shared" si="3"/>
        <v/>
      </c>
      <c r="I14" s="57"/>
      <c r="J14" s="20" t="s">
        <v>3</v>
      </c>
      <c r="P14" s="43"/>
      <c r="Q14" s="45"/>
      <c r="R14" s="45" t="str">
        <f t="shared" si="0"/>
        <v/>
      </c>
      <c r="S14" s="51" t="str">
        <f t="shared" si="1"/>
        <v/>
      </c>
      <c r="T14" s="151" t="str">
        <f t="shared" si="2"/>
        <v/>
      </c>
    </row>
    <row r="15" spans="1:20" customFormat="1" ht="20.100000000000001" customHeight="1">
      <c r="B15" s="24"/>
      <c r="C15" s="56"/>
      <c r="D15" s="57"/>
      <c r="E15" s="26"/>
      <c r="F15" s="27"/>
      <c r="G15" s="28"/>
      <c r="H15" s="45" t="str">
        <f t="shared" si="3"/>
        <v/>
      </c>
      <c r="I15" s="57"/>
      <c r="J15" s="20" t="s">
        <v>3</v>
      </c>
      <c r="P15" s="43"/>
      <c r="Q15" s="45"/>
      <c r="R15" s="45" t="str">
        <f t="shared" si="0"/>
        <v/>
      </c>
      <c r="S15" s="51" t="str">
        <f t="shared" si="1"/>
        <v/>
      </c>
      <c r="T15" s="151" t="str">
        <f t="shared" si="2"/>
        <v/>
      </c>
    </row>
    <row r="16" spans="1:20" customFormat="1" ht="20.100000000000001" customHeight="1">
      <c r="B16" s="24"/>
      <c r="C16" s="56"/>
      <c r="D16" s="57"/>
      <c r="E16" s="26"/>
      <c r="F16" s="27"/>
      <c r="G16" s="28"/>
      <c r="H16" s="45" t="str">
        <f t="shared" si="3"/>
        <v/>
      </c>
      <c r="I16" s="57"/>
      <c r="J16" s="20" t="s">
        <v>3</v>
      </c>
      <c r="P16" s="43"/>
      <c r="Q16" s="45"/>
      <c r="R16" s="45" t="str">
        <f t="shared" si="0"/>
        <v/>
      </c>
      <c r="S16" s="51" t="str">
        <f t="shared" si="1"/>
        <v/>
      </c>
      <c r="T16" s="151" t="str">
        <f t="shared" si="2"/>
        <v/>
      </c>
    </row>
    <row r="17" spans="2:20" customFormat="1" ht="20.100000000000001" customHeight="1">
      <c r="B17" s="24"/>
      <c r="C17" s="56"/>
      <c r="D17" s="57"/>
      <c r="E17" s="26"/>
      <c r="F17" s="27"/>
      <c r="G17" s="28"/>
      <c r="H17" s="45" t="str">
        <f t="shared" si="3"/>
        <v/>
      </c>
      <c r="I17" s="57"/>
      <c r="J17" s="20" t="s">
        <v>3</v>
      </c>
      <c r="P17" s="43"/>
      <c r="Q17" s="45"/>
      <c r="R17" s="45" t="str">
        <f t="shared" si="0"/>
        <v/>
      </c>
      <c r="S17" s="51" t="str">
        <f t="shared" si="1"/>
        <v/>
      </c>
      <c r="T17" s="151" t="str">
        <f t="shared" si="2"/>
        <v/>
      </c>
    </row>
    <row r="18" spans="2:20" customFormat="1" ht="20.100000000000001" customHeight="1">
      <c r="B18" s="24"/>
      <c r="C18" s="56"/>
      <c r="D18" s="57"/>
      <c r="E18" s="26"/>
      <c r="F18" s="27"/>
      <c r="G18" s="28"/>
      <c r="H18" s="45" t="str">
        <f t="shared" si="3"/>
        <v/>
      </c>
      <c r="I18" s="57"/>
      <c r="J18" s="20" t="s">
        <v>3</v>
      </c>
      <c r="P18" s="43"/>
      <c r="Q18" s="45"/>
      <c r="R18" s="45" t="str">
        <f t="shared" si="0"/>
        <v/>
      </c>
      <c r="S18" s="51" t="str">
        <f t="shared" si="1"/>
        <v/>
      </c>
      <c r="T18" s="151" t="str">
        <f t="shared" si="2"/>
        <v/>
      </c>
    </row>
    <row r="19" spans="2:20" customFormat="1" ht="20.100000000000001" customHeight="1">
      <c r="B19" s="24"/>
      <c r="C19" s="56"/>
      <c r="D19" s="57"/>
      <c r="E19" s="26"/>
      <c r="F19" s="27"/>
      <c r="G19" s="28"/>
      <c r="H19" s="45" t="str">
        <f t="shared" si="3"/>
        <v/>
      </c>
      <c r="I19" s="57"/>
      <c r="J19" s="20" t="s">
        <v>3</v>
      </c>
      <c r="P19" s="43"/>
      <c r="Q19" s="45"/>
      <c r="R19" s="45" t="str">
        <f t="shared" si="0"/>
        <v/>
      </c>
      <c r="S19" s="51" t="str">
        <f t="shared" si="1"/>
        <v/>
      </c>
      <c r="T19" s="151" t="str">
        <f t="shared" si="2"/>
        <v/>
      </c>
    </row>
    <row r="20" spans="2:20" customFormat="1" ht="20.100000000000001" customHeight="1">
      <c r="B20" s="24"/>
      <c r="C20" s="56"/>
      <c r="D20" s="57"/>
      <c r="E20" s="26"/>
      <c r="F20" s="27"/>
      <c r="G20" s="28"/>
      <c r="H20" s="45" t="str">
        <f t="shared" si="3"/>
        <v/>
      </c>
      <c r="I20" s="57"/>
      <c r="J20" s="20" t="s">
        <v>3</v>
      </c>
      <c r="P20" s="43"/>
      <c r="Q20" s="45"/>
      <c r="R20" s="45" t="str">
        <f t="shared" si="0"/>
        <v/>
      </c>
      <c r="S20" s="51" t="str">
        <f t="shared" si="1"/>
        <v/>
      </c>
      <c r="T20" s="151" t="str">
        <f t="shared" si="2"/>
        <v/>
      </c>
    </row>
    <row r="21" spans="2:20" customFormat="1" ht="20.100000000000001" customHeight="1">
      <c r="B21" s="24"/>
      <c r="C21" s="56"/>
      <c r="D21" s="57"/>
      <c r="E21" s="26"/>
      <c r="F21" s="27"/>
      <c r="G21" s="28"/>
      <c r="H21" s="45" t="str">
        <f t="shared" si="3"/>
        <v/>
      </c>
      <c r="I21" s="57"/>
      <c r="J21" s="20" t="s">
        <v>3</v>
      </c>
      <c r="P21" s="43"/>
      <c r="Q21" s="45"/>
      <c r="R21" s="45" t="str">
        <f t="shared" si="0"/>
        <v/>
      </c>
      <c r="S21" s="51" t="str">
        <f t="shared" si="1"/>
        <v/>
      </c>
      <c r="T21" s="151" t="str">
        <f t="shared" si="2"/>
        <v/>
      </c>
    </row>
    <row r="22" spans="2:20" customFormat="1" ht="20.100000000000001" customHeight="1">
      <c r="B22" s="24"/>
      <c r="C22" s="56"/>
      <c r="D22" s="57"/>
      <c r="E22" s="26"/>
      <c r="F22" s="27"/>
      <c r="G22" s="28"/>
      <c r="H22" s="45" t="str">
        <f t="shared" si="3"/>
        <v/>
      </c>
      <c r="I22" s="57"/>
      <c r="J22" s="20" t="s">
        <v>3</v>
      </c>
      <c r="P22" s="43"/>
      <c r="Q22" s="45"/>
      <c r="R22" s="45" t="str">
        <f t="shared" si="0"/>
        <v/>
      </c>
      <c r="S22" s="51" t="str">
        <f t="shared" si="1"/>
        <v/>
      </c>
      <c r="T22" s="151" t="str">
        <f t="shared" si="2"/>
        <v/>
      </c>
    </row>
    <row r="23" spans="2:20" customFormat="1" ht="20.100000000000001" customHeight="1">
      <c r="B23" s="24"/>
      <c r="C23" s="56"/>
      <c r="D23" s="57"/>
      <c r="E23" s="26"/>
      <c r="F23" s="27"/>
      <c r="G23" s="28"/>
      <c r="H23" s="45" t="str">
        <f t="shared" si="3"/>
        <v/>
      </c>
      <c r="I23" s="57"/>
      <c r="J23" s="20" t="s">
        <v>3</v>
      </c>
      <c r="P23" s="43"/>
      <c r="Q23" s="45"/>
      <c r="R23" s="45" t="str">
        <f t="shared" si="0"/>
        <v/>
      </c>
      <c r="S23" s="51" t="str">
        <f t="shared" si="1"/>
        <v/>
      </c>
      <c r="T23" s="151" t="str">
        <f t="shared" si="2"/>
        <v/>
      </c>
    </row>
    <row r="24" spans="2:20" customFormat="1" ht="20.100000000000001" customHeight="1">
      <c r="B24" s="24"/>
      <c r="C24" s="56"/>
      <c r="D24" s="57"/>
      <c r="E24" s="26"/>
      <c r="F24" s="27"/>
      <c r="G24" s="28"/>
      <c r="H24" s="45" t="str">
        <f t="shared" si="3"/>
        <v/>
      </c>
      <c r="I24" s="57"/>
      <c r="J24" s="20" t="s">
        <v>3</v>
      </c>
      <c r="P24" s="43"/>
      <c r="Q24" s="45"/>
      <c r="R24" s="45" t="str">
        <f t="shared" si="0"/>
        <v/>
      </c>
      <c r="S24" s="51" t="str">
        <f t="shared" si="1"/>
        <v/>
      </c>
      <c r="T24" s="151" t="str">
        <f t="shared" si="2"/>
        <v/>
      </c>
    </row>
    <row r="25" spans="2:20" customFormat="1" ht="20.100000000000001" customHeight="1">
      <c r="B25" s="24"/>
      <c r="C25" s="56"/>
      <c r="D25" s="57"/>
      <c r="E25" s="26"/>
      <c r="F25" s="27"/>
      <c r="G25" s="28"/>
      <c r="H25" s="45" t="str">
        <f t="shared" si="3"/>
        <v/>
      </c>
      <c r="I25" s="57"/>
      <c r="J25" s="20" t="s">
        <v>3</v>
      </c>
      <c r="P25" s="43"/>
      <c r="Q25" s="45"/>
      <c r="R25" s="45" t="str">
        <f t="shared" si="0"/>
        <v/>
      </c>
      <c r="S25" s="51" t="str">
        <f t="shared" si="1"/>
        <v/>
      </c>
      <c r="T25" s="151" t="str">
        <f t="shared" si="2"/>
        <v/>
      </c>
    </row>
    <row r="26" spans="2:20" customFormat="1" ht="20.100000000000001" customHeight="1">
      <c r="B26" s="24"/>
      <c r="C26" s="56"/>
      <c r="D26" s="57"/>
      <c r="E26" s="26"/>
      <c r="F26" s="27"/>
      <c r="G26" s="28"/>
      <c r="H26" s="45" t="str">
        <f t="shared" si="3"/>
        <v/>
      </c>
      <c r="I26" s="57"/>
      <c r="J26" s="20" t="s">
        <v>3</v>
      </c>
      <c r="P26" s="43"/>
      <c r="Q26" s="45"/>
      <c r="R26" s="45" t="str">
        <f t="shared" si="0"/>
        <v/>
      </c>
      <c r="S26" s="51" t="str">
        <f t="shared" si="1"/>
        <v/>
      </c>
      <c r="T26" s="151" t="str">
        <f t="shared" si="2"/>
        <v/>
      </c>
    </row>
    <row r="27" spans="2:20" customFormat="1" ht="20.100000000000001" customHeight="1">
      <c r="B27" s="24"/>
      <c r="C27" s="56"/>
      <c r="D27" s="57"/>
      <c r="E27" s="26"/>
      <c r="F27" s="27"/>
      <c r="G27" s="28"/>
      <c r="H27" s="45" t="str">
        <f t="shared" si="3"/>
        <v/>
      </c>
      <c r="I27" s="57"/>
      <c r="J27" s="20" t="s">
        <v>3</v>
      </c>
      <c r="P27" s="43"/>
      <c r="Q27" s="45"/>
      <c r="R27" s="45" t="str">
        <f t="shared" si="0"/>
        <v/>
      </c>
      <c r="S27" s="51" t="str">
        <f t="shared" si="1"/>
        <v/>
      </c>
      <c r="T27" s="151" t="str">
        <f t="shared" si="2"/>
        <v/>
      </c>
    </row>
    <row r="28" spans="2:20" customFormat="1" ht="20.100000000000001" customHeight="1">
      <c r="B28" s="24"/>
      <c r="C28" s="56"/>
      <c r="D28" s="57"/>
      <c r="E28" s="26"/>
      <c r="F28" s="27"/>
      <c r="G28" s="28"/>
      <c r="H28" s="45" t="str">
        <f t="shared" si="3"/>
        <v/>
      </c>
      <c r="I28" s="57"/>
      <c r="J28" s="20" t="s">
        <v>3</v>
      </c>
      <c r="P28" s="43"/>
      <c r="Q28" s="45"/>
      <c r="R28" s="45" t="str">
        <f t="shared" si="0"/>
        <v/>
      </c>
      <c r="S28" s="51" t="str">
        <f t="shared" si="1"/>
        <v/>
      </c>
      <c r="T28" s="151" t="str">
        <f t="shared" si="2"/>
        <v/>
      </c>
    </row>
    <row r="29" spans="2:20" customFormat="1" ht="20.100000000000001" customHeight="1">
      <c r="B29" s="24"/>
      <c r="C29" s="56"/>
      <c r="D29" s="57"/>
      <c r="E29" s="26"/>
      <c r="F29" s="27"/>
      <c r="G29" s="28"/>
      <c r="H29" s="45" t="str">
        <f t="shared" si="3"/>
        <v/>
      </c>
      <c r="I29" s="57"/>
      <c r="J29" s="20" t="s">
        <v>3</v>
      </c>
      <c r="P29" s="43"/>
      <c r="Q29" s="45"/>
      <c r="R29" s="45" t="str">
        <f t="shared" si="0"/>
        <v/>
      </c>
      <c r="S29" s="51" t="str">
        <f t="shared" si="1"/>
        <v/>
      </c>
      <c r="T29" s="151" t="str">
        <f t="shared" si="2"/>
        <v/>
      </c>
    </row>
    <row r="30" spans="2:20" customFormat="1" ht="20.100000000000001" customHeight="1">
      <c r="B30" s="24"/>
      <c r="C30" s="31" t="s">
        <v>108</v>
      </c>
      <c r="D30" s="25"/>
      <c r="E30" s="26"/>
      <c r="F30" s="27"/>
      <c r="G30" s="28"/>
      <c r="H30" s="28">
        <f>SUM(H7:H29)</f>
        <v>6000</v>
      </c>
      <c r="I30" s="25"/>
      <c r="J30" s="20" t="s">
        <v>3</v>
      </c>
      <c r="P30" s="152"/>
      <c r="Q30" s="152"/>
      <c r="R30" s="51">
        <f>SUM(R7:R29)</f>
        <v>5000</v>
      </c>
      <c r="S30" s="51">
        <f>IF(H30="","",H30-IF(R30="",0,R30))</f>
        <v>1000</v>
      </c>
      <c r="T30" s="151" t="str">
        <f t="shared" si="2"/>
        <v>16.7%</v>
      </c>
    </row>
  </sheetData>
  <mergeCells count="4">
    <mergeCell ref="C1:I1"/>
    <mergeCell ref="A2:I2"/>
    <mergeCell ref="B6:I6"/>
    <mergeCell ref="P4:T4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Example</vt:lpstr>
      <vt:lpstr>Cover</vt:lpstr>
      <vt:lpstr>Breakdown</vt:lpstr>
      <vt:lpstr>Details1</vt:lpstr>
      <vt:lpstr>Details2</vt:lpstr>
      <vt:lpstr>Details3</vt:lpstr>
      <vt:lpstr>Details4</vt:lpstr>
      <vt:lpstr>Details5</vt:lpstr>
      <vt:lpstr>Details6</vt:lpstr>
      <vt:lpstr>Details7</vt:lpstr>
      <vt:lpstr>Details8</vt:lpstr>
      <vt:lpstr>Details9</vt:lpstr>
      <vt:lpstr>Details10</vt:lpstr>
      <vt:lpstr>Breakdown!Print_Area</vt:lpstr>
      <vt:lpstr>Cover!Print_Area</vt:lpstr>
      <vt:lpstr>Details1!Print_Area</vt:lpstr>
      <vt:lpstr>Details10!Print_Area</vt:lpstr>
      <vt:lpstr>Details2!Print_Area</vt:lpstr>
      <vt:lpstr>Details3!Print_Area</vt:lpstr>
      <vt:lpstr>Details4!Print_Area</vt:lpstr>
      <vt:lpstr>Details5!Print_Area</vt:lpstr>
      <vt:lpstr>Details6!Print_Area</vt:lpstr>
      <vt:lpstr>Details7!Print_Area</vt:lpstr>
      <vt:lpstr>Details8!Print_Area</vt:lpstr>
      <vt:lpstr>Details9!Print_Area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2021-02-01T04:57:06Z</dcterms:created>
  <dcterms:modified xsi:type="dcterms:W3CDTF">2023-04-27T06:48:21Z</dcterms:modified>
</cp:coreProperties>
</file>