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0" documentId="13_ncr:1_{A80F903D-8232-4630-9A72-A01F9F55F756}" xr6:coauthVersionLast="47" xr6:coauthVersionMax="47" xr10:uidLastSave="{00000000-0000-0000-0000-000000000000}"/>
  <bookViews>
    <workbookView xWindow="-28920" yWindow="-1185" windowWidth="29040" windowHeight="15720" xr2:uid="{00000000-000D-0000-FFFF-FFFF00000000}"/>
  </bookViews>
  <sheets>
    <sheet name="Example" sheetId="17" r:id="rId1"/>
    <sheet name="Cover" sheetId="2" r:id="rId2"/>
    <sheet name="Breakdown" sheetId="8" r:id="rId3"/>
    <sheet name="Details1" sheetId="9" r:id="rId4"/>
    <sheet name="Details2" sheetId="13" r:id="rId5"/>
    <sheet name="Details3" sheetId="14" r:id="rId6"/>
    <sheet name="Details4" sheetId="15" r:id="rId7"/>
    <sheet name="Details5" sheetId="16" r:id="rId8"/>
    <sheet name="Details6" sheetId="18" r:id="rId9"/>
    <sheet name="Details7" sheetId="19" r:id="rId10"/>
    <sheet name="Details8" sheetId="20" r:id="rId11"/>
    <sheet name="Details9" sheetId="22" r:id="rId12"/>
    <sheet name="Details10" sheetId="23" r:id="rId13"/>
  </sheets>
  <definedNames>
    <definedName name="_xlnm.Print_Area" localSheetId="2">Breakdown!$A$1:$J$34</definedName>
    <definedName name="_xlnm.Print_Area" localSheetId="1">Cover!$A$2:$AC$45</definedName>
    <definedName name="_xlnm.Print_Area" localSheetId="3">Details1!$A$1:$J$34</definedName>
    <definedName name="_xlnm.Print_Area" localSheetId="12">Details10!$A$1:$J$34</definedName>
    <definedName name="_xlnm.Print_Area" localSheetId="4">Details2!$A$1:$J$34</definedName>
    <definedName name="_xlnm.Print_Area" localSheetId="5">Details3!$A$1:$J$34</definedName>
    <definedName name="_xlnm.Print_Area" localSheetId="6">Details4!$A$1:$J$34</definedName>
    <definedName name="_xlnm.Print_Area" localSheetId="7">Details5!$A$1:$J$34</definedName>
    <definedName name="_xlnm.Print_Area" localSheetId="8">Details6!$A$1:$J$34</definedName>
    <definedName name="_xlnm.Print_Area" localSheetId="9">Details7!$A$1:$J$34</definedName>
    <definedName name="_xlnm.Print_Area" localSheetId="10">Details8!$A$1:$J$34</definedName>
    <definedName name="_xlnm.Print_Area" localSheetId="11">Details9!$A$1:$J$34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3" l="1"/>
  <c r="B3" i="23"/>
  <c r="B4" i="22"/>
  <c r="B3" i="22"/>
  <c r="B4" i="20"/>
  <c r="B3" i="20"/>
  <c r="B4" i="19"/>
  <c r="B3" i="19"/>
  <c r="B4" i="18"/>
  <c r="B3" i="18"/>
  <c r="B4" i="16"/>
  <c r="B3" i="16"/>
  <c r="B4" i="15"/>
  <c r="B3" i="15"/>
  <c r="B4" i="14"/>
  <c r="B3" i="14"/>
  <c r="B4" i="13"/>
  <c r="B3" i="13"/>
  <c r="B4" i="9"/>
  <c r="B3" i="9"/>
  <c r="B4" i="8"/>
  <c r="B3" i="8"/>
  <c r="P7" i="9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8" i="23" l="1"/>
  <c r="H9" i="23"/>
  <c r="H10" i="23"/>
  <c r="H11" i="23"/>
  <c r="H12" i="23"/>
  <c r="Q12" i="23" s="1"/>
  <c r="R12" i="23" s="1"/>
  <c r="H13" i="23"/>
  <c r="Q13" i="23" s="1"/>
  <c r="R13" i="23" s="1"/>
  <c r="H14" i="23"/>
  <c r="H15" i="23"/>
  <c r="Q15" i="23" s="1"/>
  <c r="R15" i="23" s="1"/>
  <c r="H16" i="23"/>
  <c r="H17" i="23"/>
  <c r="H18" i="23"/>
  <c r="H19" i="23"/>
  <c r="H20" i="23"/>
  <c r="Q20" i="23" s="1"/>
  <c r="R20" i="23" s="1"/>
  <c r="H21" i="23"/>
  <c r="Q21" i="23" s="1"/>
  <c r="R21" i="23" s="1"/>
  <c r="H22" i="23"/>
  <c r="Q22" i="23" s="1"/>
  <c r="R22" i="23" s="1"/>
  <c r="H23" i="23"/>
  <c r="Q23" i="23" s="1"/>
  <c r="R23" i="23" s="1"/>
  <c r="H24" i="23"/>
  <c r="H25" i="23"/>
  <c r="H26" i="23"/>
  <c r="H27" i="23"/>
  <c r="H28" i="23"/>
  <c r="Q28" i="23" s="1"/>
  <c r="R28" i="23" s="1"/>
  <c r="H29" i="23"/>
  <c r="Q29" i="23" s="1"/>
  <c r="R29" i="23" s="1"/>
  <c r="H30" i="23"/>
  <c r="Q30" i="23" s="1"/>
  <c r="R30" i="23" s="1"/>
  <c r="H31" i="23"/>
  <c r="Q31" i="23" s="1"/>
  <c r="R31" i="23" s="1"/>
  <c r="H32" i="23"/>
  <c r="H33" i="23"/>
  <c r="H8" i="22"/>
  <c r="H9" i="22"/>
  <c r="H10" i="22"/>
  <c r="Q10" i="22" s="1"/>
  <c r="R10" i="22" s="1"/>
  <c r="H11" i="22"/>
  <c r="H12" i="22"/>
  <c r="H13" i="22"/>
  <c r="H14" i="22"/>
  <c r="H15" i="22"/>
  <c r="Q15" i="22" s="1"/>
  <c r="R15" i="22" s="1"/>
  <c r="H16" i="22"/>
  <c r="H17" i="22"/>
  <c r="H18" i="22"/>
  <c r="Q18" i="22" s="1"/>
  <c r="R18" i="22" s="1"/>
  <c r="H19" i="22"/>
  <c r="H20" i="22"/>
  <c r="Q20" i="22" s="1"/>
  <c r="R20" i="22" s="1"/>
  <c r="H21" i="22"/>
  <c r="H22" i="22"/>
  <c r="H23" i="22"/>
  <c r="Q23" i="22" s="1"/>
  <c r="R23" i="22" s="1"/>
  <c r="H24" i="22"/>
  <c r="H25" i="22"/>
  <c r="H26" i="22"/>
  <c r="Q26" i="22" s="1"/>
  <c r="R26" i="22" s="1"/>
  <c r="H27" i="22"/>
  <c r="H28" i="22"/>
  <c r="Q28" i="22" s="1"/>
  <c r="R28" i="22" s="1"/>
  <c r="H29" i="22"/>
  <c r="H30" i="22"/>
  <c r="H31" i="22"/>
  <c r="Q31" i="22" s="1"/>
  <c r="R31" i="22" s="1"/>
  <c r="H32" i="22"/>
  <c r="H33" i="22"/>
  <c r="H8" i="20"/>
  <c r="Q8" i="20" s="1"/>
  <c r="R8" i="20" s="1"/>
  <c r="H9" i="20"/>
  <c r="H10" i="20"/>
  <c r="Q10" i="20" s="1"/>
  <c r="R10" i="20" s="1"/>
  <c r="H11" i="20"/>
  <c r="H12" i="20"/>
  <c r="H13" i="20"/>
  <c r="Q13" i="20" s="1"/>
  <c r="R13" i="20" s="1"/>
  <c r="H14" i="20"/>
  <c r="H15" i="20"/>
  <c r="Q15" i="20" s="1"/>
  <c r="R15" i="20" s="1"/>
  <c r="H16" i="20"/>
  <c r="H17" i="20"/>
  <c r="H18" i="20"/>
  <c r="Q18" i="20" s="1"/>
  <c r="R18" i="20" s="1"/>
  <c r="H19" i="20"/>
  <c r="H20" i="20"/>
  <c r="H21" i="20"/>
  <c r="Q21" i="20" s="1"/>
  <c r="R21" i="20" s="1"/>
  <c r="H22" i="20"/>
  <c r="H23" i="20"/>
  <c r="Q23" i="20" s="1"/>
  <c r="R23" i="20" s="1"/>
  <c r="H24" i="20"/>
  <c r="H25" i="20"/>
  <c r="H26" i="20"/>
  <c r="H27" i="20"/>
  <c r="H28" i="20"/>
  <c r="H29" i="20"/>
  <c r="Q29" i="20" s="1"/>
  <c r="R29" i="20" s="1"/>
  <c r="H30" i="20"/>
  <c r="H31" i="20"/>
  <c r="Q31" i="20" s="1"/>
  <c r="R31" i="20" s="1"/>
  <c r="H32" i="20"/>
  <c r="Q32" i="20" s="1"/>
  <c r="R32" i="20" s="1"/>
  <c r="H33" i="20"/>
  <c r="H8" i="19"/>
  <c r="Q8" i="19" s="1"/>
  <c r="R8" i="19" s="1"/>
  <c r="H9" i="19"/>
  <c r="H10" i="19"/>
  <c r="H11" i="19"/>
  <c r="H12" i="19"/>
  <c r="H13" i="19"/>
  <c r="Q13" i="19" s="1"/>
  <c r="R13" i="19" s="1"/>
  <c r="H14" i="19"/>
  <c r="H15" i="19"/>
  <c r="Q15" i="19" s="1"/>
  <c r="R15" i="19" s="1"/>
  <c r="H16" i="19"/>
  <c r="Q16" i="19" s="1"/>
  <c r="R16" i="19" s="1"/>
  <c r="H17" i="19"/>
  <c r="H18" i="19"/>
  <c r="H19" i="19"/>
  <c r="H20" i="19"/>
  <c r="H21" i="19"/>
  <c r="Q21" i="19" s="1"/>
  <c r="R21" i="19" s="1"/>
  <c r="H22" i="19"/>
  <c r="Q22" i="19" s="1"/>
  <c r="R22" i="19" s="1"/>
  <c r="H23" i="19"/>
  <c r="Q23" i="19" s="1"/>
  <c r="R23" i="19" s="1"/>
  <c r="H24" i="19"/>
  <c r="Q24" i="19" s="1"/>
  <c r="R24" i="19" s="1"/>
  <c r="H25" i="19"/>
  <c r="H26" i="19"/>
  <c r="H27" i="19"/>
  <c r="H28" i="19"/>
  <c r="H29" i="19"/>
  <c r="Q29" i="19" s="1"/>
  <c r="R29" i="19" s="1"/>
  <c r="H30" i="19"/>
  <c r="Q30" i="19" s="1"/>
  <c r="R30" i="19" s="1"/>
  <c r="H31" i="19"/>
  <c r="Q31" i="19" s="1"/>
  <c r="R31" i="19" s="1"/>
  <c r="H32" i="19"/>
  <c r="Q32" i="19" s="1"/>
  <c r="R32" i="19" s="1"/>
  <c r="H33" i="19"/>
  <c r="H8" i="18"/>
  <c r="H9" i="18"/>
  <c r="H10" i="18"/>
  <c r="H11" i="18"/>
  <c r="H12" i="18"/>
  <c r="Q12" i="18" s="1"/>
  <c r="R12" i="18" s="1"/>
  <c r="H13" i="18"/>
  <c r="H14" i="18"/>
  <c r="Q14" i="18" s="1"/>
  <c r="R14" i="18" s="1"/>
  <c r="H15" i="18"/>
  <c r="Q15" i="18" s="1"/>
  <c r="R15" i="18" s="1"/>
  <c r="H16" i="18"/>
  <c r="H17" i="18"/>
  <c r="H18" i="18"/>
  <c r="H19" i="18"/>
  <c r="H20" i="18"/>
  <c r="Q20" i="18" s="1"/>
  <c r="R20" i="18" s="1"/>
  <c r="H21" i="18"/>
  <c r="Q21" i="18" s="1"/>
  <c r="R21" i="18" s="1"/>
  <c r="H22" i="18"/>
  <c r="Q22" i="18" s="1"/>
  <c r="R22" i="18" s="1"/>
  <c r="H23" i="18"/>
  <c r="Q23" i="18" s="1"/>
  <c r="R23" i="18" s="1"/>
  <c r="H24" i="18"/>
  <c r="H25" i="18"/>
  <c r="H26" i="18"/>
  <c r="H27" i="18"/>
  <c r="H28" i="18"/>
  <c r="Q28" i="18" s="1"/>
  <c r="R28" i="18" s="1"/>
  <c r="H29" i="18"/>
  <c r="Q29" i="18" s="1"/>
  <c r="R29" i="18" s="1"/>
  <c r="H30" i="18"/>
  <c r="Q30" i="18" s="1"/>
  <c r="R30" i="18" s="1"/>
  <c r="H31" i="18"/>
  <c r="Q31" i="18" s="1"/>
  <c r="R31" i="18" s="1"/>
  <c r="H32" i="18"/>
  <c r="H33" i="18"/>
  <c r="B6" i="23"/>
  <c r="B6" i="22"/>
  <c r="B6" i="20"/>
  <c r="B6" i="19"/>
  <c r="B6" i="18"/>
  <c r="B6" i="16"/>
  <c r="B6" i="15"/>
  <c r="H7" i="9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7" i="15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7" i="14"/>
  <c r="B6" i="14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7" i="13"/>
  <c r="B6" i="13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B6" i="9"/>
  <c r="Q33" i="23"/>
  <c r="R33" i="23" s="1"/>
  <c r="Q32" i="23"/>
  <c r="R32" i="23" s="1"/>
  <c r="Q27" i="23"/>
  <c r="R27" i="23" s="1"/>
  <c r="Q26" i="23"/>
  <c r="R26" i="23" s="1"/>
  <c r="Q25" i="23"/>
  <c r="R25" i="23" s="1"/>
  <c r="Q24" i="23"/>
  <c r="R24" i="23" s="1"/>
  <c r="Q19" i="23"/>
  <c r="R19" i="23" s="1"/>
  <c r="Q18" i="23"/>
  <c r="R18" i="23" s="1"/>
  <c r="Q17" i="23"/>
  <c r="R17" i="23" s="1"/>
  <c r="Q16" i="23"/>
  <c r="R16" i="23" s="1"/>
  <c r="Q14" i="23"/>
  <c r="R14" i="23" s="1"/>
  <c r="Q11" i="23"/>
  <c r="R11" i="23" s="1"/>
  <c r="Q10" i="23"/>
  <c r="R10" i="23" s="1"/>
  <c r="Q9" i="23"/>
  <c r="R9" i="23" s="1"/>
  <c r="Q8" i="23"/>
  <c r="R8" i="23" s="1"/>
  <c r="P7" i="23"/>
  <c r="P34" i="23" s="1"/>
  <c r="H7" i="23"/>
  <c r="B1" i="23"/>
  <c r="Q33" i="22"/>
  <c r="R33" i="22" s="1"/>
  <c r="Q32" i="22"/>
  <c r="R32" i="22" s="1"/>
  <c r="Q30" i="22"/>
  <c r="R30" i="22" s="1"/>
  <c r="Q29" i="22"/>
  <c r="R29" i="22" s="1"/>
  <c r="R27" i="22"/>
  <c r="Q27" i="22"/>
  <c r="Q25" i="22"/>
  <c r="R25" i="22" s="1"/>
  <c r="Q24" i="22"/>
  <c r="R24" i="22" s="1"/>
  <c r="Q22" i="22"/>
  <c r="R22" i="22" s="1"/>
  <c r="Q21" i="22"/>
  <c r="R21" i="22" s="1"/>
  <c r="Q19" i="22"/>
  <c r="R19" i="22" s="1"/>
  <c r="Q17" i="22"/>
  <c r="R17" i="22" s="1"/>
  <c r="Q16" i="22"/>
  <c r="R16" i="22" s="1"/>
  <c r="Q14" i="22"/>
  <c r="R14" i="22" s="1"/>
  <c r="Q13" i="22"/>
  <c r="R13" i="22" s="1"/>
  <c r="Q12" i="22"/>
  <c r="R12" i="22" s="1"/>
  <c r="Q11" i="22"/>
  <c r="R11" i="22" s="1"/>
  <c r="Q9" i="22"/>
  <c r="R9" i="22" s="1"/>
  <c r="Q8" i="22"/>
  <c r="R8" i="22" s="1"/>
  <c r="P7" i="22"/>
  <c r="P34" i="22" s="1"/>
  <c r="H7" i="22"/>
  <c r="B1" i="22"/>
  <c r="Q33" i="20"/>
  <c r="R33" i="20" s="1"/>
  <c r="Q30" i="20"/>
  <c r="R30" i="20" s="1"/>
  <c r="Q28" i="20"/>
  <c r="R28" i="20" s="1"/>
  <c r="Q27" i="20"/>
  <c r="R27" i="20" s="1"/>
  <c r="Q26" i="20"/>
  <c r="R26" i="20" s="1"/>
  <c r="Q25" i="20"/>
  <c r="R25" i="20" s="1"/>
  <c r="Q24" i="20"/>
  <c r="R24" i="20" s="1"/>
  <c r="Q22" i="20"/>
  <c r="R22" i="20" s="1"/>
  <c r="Q20" i="20"/>
  <c r="R20" i="20" s="1"/>
  <c r="Q19" i="20"/>
  <c r="R19" i="20" s="1"/>
  <c r="Q17" i="20"/>
  <c r="R17" i="20" s="1"/>
  <c r="Q16" i="20"/>
  <c r="R16" i="20" s="1"/>
  <c r="Q14" i="20"/>
  <c r="R14" i="20" s="1"/>
  <c r="Q12" i="20"/>
  <c r="R12" i="20" s="1"/>
  <c r="Q11" i="20"/>
  <c r="R11" i="20" s="1"/>
  <c r="Q9" i="20"/>
  <c r="R9" i="20" s="1"/>
  <c r="P7" i="20"/>
  <c r="P34" i="20" s="1"/>
  <c r="H7" i="20"/>
  <c r="H34" i="20" s="1"/>
  <c r="B1" i="20"/>
  <c r="Q33" i="19"/>
  <c r="R33" i="19" s="1"/>
  <c r="Q28" i="19"/>
  <c r="R28" i="19" s="1"/>
  <c r="Q27" i="19"/>
  <c r="R27" i="19" s="1"/>
  <c r="Q26" i="19"/>
  <c r="R26" i="19" s="1"/>
  <c r="Q25" i="19"/>
  <c r="R25" i="19" s="1"/>
  <c r="Q20" i="19"/>
  <c r="R20" i="19" s="1"/>
  <c r="Q19" i="19"/>
  <c r="R19" i="19" s="1"/>
  <c r="Q18" i="19"/>
  <c r="R18" i="19" s="1"/>
  <c r="Q17" i="19"/>
  <c r="R17" i="19" s="1"/>
  <c r="Q14" i="19"/>
  <c r="R14" i="19" s="1"/>
  <c r="Q12" i="19"/>
  <c r="R12" i="19" s="1"/>
  <c r="Q11" i="19"/>
  <c r="R11" i="19" s="1"/>
  <c r="Q10" i="19"/>
  <c r="R10" i="19" s="1"/>
  <c r="Q9" i="19"/>
  <c r="R9" i="19" s="1"/>
  <c r="P7" i="19"/>
  <c r="P34" i="19" s="1"/>
  <c r="H7" i="19"/>
  <c r="B1" i="19"/>
  <c r="Q33" i="18"/>
  <c r="R33" i="18" s="1"/>
  <c r="Q32" i="18"/>
  <c r="R32" i="18" s="1"/>
  <c r="Q27" i="18"/>
  <c r="R27" i="18" s="1"/>
  <c r="Q26" i="18"/>
  <c r="R26" i="18" s="1"/>
  <c r="Q25" i="18"/>
  <c r="R25" i="18" s="1"/>
  <c r="Q24" i="18"/>
  <c r="R24" i="18" s="1"/>
  <c r="Q19" i="18"/>
  <c r="R19" i="18" s="1"/>
  <c r="Q18" i="18"/>
  <c r="R18" i="18" s="1"/>
  <c r="Q17" i="18"/>
  <c r="R17" i="18" s="1"/>
  <c r="Q16" i="18"/>
  <c r="R16" i="18" s="1"/>
  <c r="Q13" i="18"/>
  <c r="R13" i="18" s="1"/>
  <c r="Q11" i="18"/>
  <c r="R11" i="18" s="1"/>
  <c r="Q10" i="18"/>
  <c r="R10" i="18" s="1"/>
  <c r="Q9" i="18"/>
  <c r="R9" i="18" s="1"/>
  <c r="Q8" i="18"/>
  <c r="R8" i="18" s="1"/>
  <c r="P7" i="18"/>
  <c r="P34" i="18" s="1"/>
  <c r="H7" i="18"/>
  <c r="B1" i="18"/>
  <c r="H34" i="9" l="1"/>
  <c r="Q7" i="9"/>
  <c r="H34" i="14"/>
  <c r="H34" i="18"/>
  <c r="H11" i="8" s="1"/>
  <c r="Q34" i="18"/>
  <c r="R34" i="18" s="1"/>
  <c r="Q7" i="19"/>
  <c r="R7" i="19" s="1"/>
  <c r="Q34" i="20"/>
  <c r="R34" i="20" s="1"/>
  <c r="Q7" i="22"/>
  <c r="R7" i="22" s="1"/>
  <c r="Q7" i="23"/>
  <c r="R7" i="23" s="1"/>
  <c r="Q7" i="20"/>
  <c r="R7" i="20" s="1"/>
  <c r="H13" i="8"/>
  <c r="Q7" i="18"/>
  <c r="R7" i="18" s="1"/>
  <c r="H34" i="23"/>
  <c r="H34" i="22"/>
  <c r="H34" i="19"/>
  <c r="E11" i="8" l="1"/>
  <c r="N11" i="8"/>
  <c r="N13" i="8"/>
  <c r="E13" i="8"/>
  <c r="Q34" i="23"/>
  <c r="R34" i="23" s="1"/>
  <c r="H15" i="8"/>
  <c r="Q34" i="22"/>
  <c r="R34" i="22" s="1"/>
  <c r="H14" i="8"/>
  <c r="Q34" i="19"/>
  <c r="R34" i="19" s="1"/>
  <c r="H12" i="8"/>
  <c r="N15" i="8" l="1"/>
  <c r="E15" i="8"/>
  <c r="E12" i="8"/>
  <c r="N12" i="8"/>
  <c r="N14" i="8"/>
  <c r="E14" i="8"/>
  <c r="M14" i="17"/>
  <c r="P16" i="17"/>
  <c r="H7" i="16"/>
  <c r="Q33" i="16" l="1"/>
  <c r="R33" i="16" s="1"/>
  <c r="Q32" i="16"/>
  <c r="R32" i="16" s="1"/>
  <c r="Q31" i="16"/>
  <c r="R31" i="16" s="1"/>
  <c r="Q30" i="16"/>
  <c r="R30" i="16" s="1"/>
  <c r="Q29" i="16"/>
  <c r="R29" i="16" s="1"/>
  <c r="Q28" i="16"/>
  <c r="R28" i="16" s="1"/>
  <c r="Q27" i="16"/>
  <c r="R27" i="16" s="1"/>
  <c r="Q26" i="16"/>
  <c r="R26" i="16" s="1"/>
  <c r="Q25" i="16"/>
  <c r="R25" i="16" s="1"/>
  <c r="Q24" i="16"/>
  <c r="R24" i="16" s="1"/>
  <c r="Q23" i="16"/>
  <c r="R23" i="16" s="1"/>
  <c r="Q22" i="16"/>
  <c r="R22" i="16" s="1"/>
  <c r="Q21" i="16"/>
  <c r="R21" i="16" s="1"/>
  <c r="Q20" i="16"/>
  <c r="R20" i="16" s="1"/>
  <c r="Q19" i="16"/>
  <c r="R19" i="16" s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P7" i="16"/>
  <c r="Q7" i="16" s="1"/>
  <c r="R7" i="16" s="1"/>
  <c r="H34" i="16"/>
  <c r="H10" i="8" s="1"/>
  <c r="B1" i="16"/>
  <c r="Q33" i="15"/>
  <c r="R33" i="15" s="1"/>
  <c r="Q32" i="15"/>
  <c r="R32" i="15" s="1"/>
  <c r="Q31" i="15"/>
  <c r="R31" i="15" s="1"/>
  <c r="Q30" i="15"/>
  <c r="R30" i="15" s="1"/>
  <c r="Q29" i="15"/>
  <c r="R29" i="15" s="1"/>
  <c r="Q28" i="15"/>
  <c r="R28" i="15" s="1"/>
  <c r="Q27" i="15"/>
  <c r="R27" i="15" s="1"/>
  <c r="Q26" i="15"/>
  <c r="R26" i="15" s="1"/>
  <c r="Q25" i="15"/>
  <c r="R25" i="15" s="1"/>
  <c r="Q24" i="15"/>
  <c r="R24" i="15" s="1"/>
  <c r="Q23" i="15"/>
  <c r="R23" i="15" s="1"/>
  <c r="Q22" i="15"/>
  <c r="R22" i="15" s="1"/>
  <c r="Q21" i="15"/>
  <c r="R21" i="15" s="1"/>
  <c r="Q20" i="15"/>
  <c r="R20" i="15" s="1"/>
  <c r="Q19" i="15"/>
  <c r="R19" i="15" s="1"/>
  <c r="Q18" i="15"/>
  <c r="R18" i="15" s="1"/>
  <c r="Q17" i="15"/>
  <c r="R17" i="15" s="1"/>
  <c r="Q16" i="15"/>
  <c r="R16" i="15" s="1"/>
  <c r="Q15" i="15"/>
  <c r="R15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P7" i="15"/>
  <c r="P34" i="15" s="1"/>
  <c r="H34" i="15"/>
  <c r="B1" i="15"/>
  <c r="Q33" i="14"/>
  <c r="R33" i="14" s="1"/>
  <c r="Q32" i="14"/>
  <c r="R32" i="14" s="1"/>
  <c r="Q31" i="14"/>
  <c r="R31" i="14" s="1"/>
  <c r="Q30" i="14"/>
  <c r="R30" i="14" s="1"/>
  <c r="Q29" i="14"/>
  <c r="R29" i="14" s="1"/>
  <c r="Q28" i="14"/>
  <c r="R28" i="14" s="1"/>
  <c r="Q27" i="14"/>
  <c r="R27" i="14" s="1"/>
  <c r="Q26" i="14"/>
  <c r="R26" i="14" s="1"/>
  <c r="Q25" i="14"/>
  <c r="R25" i="14" s="1"/>
  <c r="Q24" i="14"/>
  <c r="R24" i="14" s="1"/>
  <c r="Q23" i="14"/>
  <c r="R23" i="14" s="1"/>
  <c r="Q22" i="14"/>
  <c r="R22" i="14" s="1"/>
  <c r="Q21" i="14"/>
  <c r="R21" i="14" s="1"/>
  <c r="Q20" i="14"/>
  <c r="R20" i="14" s="1"/>
  <c r="Q19" i="14"/>
  <c r="R19" i="14" s="1"/>
  <c r="Q18" i="14"/>
  <c r="R18" i="14" s="1"/>
  <c r="Q17" i="14"/>
  <c r="R17" i="14" s="1"/>
  <c r="Q16" i="14"/>
  <c r="R16" i="14" s="1"/>
  <c r="Q15" i="14"/>
  <c r="R15" i="14" s="1"/>
  <c r="Q14" i="14"/>
  <c r="R14" i="14" s="1"/>
  <c r="Q13" i="14"/>
  <c r="R13" i="14" s="1"/>
  <c r="Q12" i="14"/>
  <c r="R12" i="14" s="1"/>
  <c r="Q11" i="14"/>
  <c r="R11" i="14" s="1"/>
  <c r="Q10" i="14"/>
  <c r="R10" i="14" s="1"/>
  <c r="Q9" i="14"/>
  <c r="R9" i="14" s="1"/>
  <c r="Q8" i="14"/>
  <c r="R8" i="14" s="1"/>
  <c r="P7" i="14"/>
  <c r="P34" i="14" s="1"/>
  <c r="B1" i="14"/>
  <c r="Q33" i="13"/>
  <c r="R33" i="13" s="1"/>
  <c r="Q32" i="13"/>
  <c r="R32" i="13" s="1"/>
  <c r="Q31" i="13"/>
  <c r="R31" i="13" s="1"/>
  <c r="Q30" i="13"/>
  <c r="R30" i="13" s="1"/>
  <c r="Q29" i="13"/>
  <c r="R29" i="13" s="1"/>
  <c r="Q28" i="13"/>
  <c r="R28" i="13" s="1"/>
  <c r="Q27" i="13"/>
  <c r="R27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5" i="13"/>
  <c r="R15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P7" i="13"/>
  <c r="P34" i="13" s="1"/>
  <c r="Q7" i="13"/>
  <c r="R7" i="13" s="1"/>
  <c r="B1" i="13"/>
  <c r="Q8" i="9"/>
  <c r="R8" i="9" s="1"/>
  <c r="Q9" i="9"/>
  <c r="R9" i="9" s="1"/>
  <c r="Q10" i="9"/>
  <c r="R10" i="9" s="1"/>
  <c r="Q11" i="9"/>
  <c r="R11" i="9" s="1"/>
  <c r="Q12" i="9"/>
  <c r="R12" i="9" s="1"/>
  <c r="Q13" i="9"/>
  <c r="R13" i="9" s="1"/>
  <c r="Q14" i="9"/>
  <c r="R14" i="9" s="1"/>
  <c r="Q15" i="9"/>
  <c r="R15" i="9" s="1"/>
  <c r="Q16" i="9"/>
  <c r="R16" i="9" s="1"/>
  <c r="Q17" i="9"/>
  <c r="R17" i="9" s="1"/>
  <c r="Q18" i="9"/>
  <c r="R18" i="9" s="1"/>
  <c r="Q19" i="9"/>
  <c r="R19" i="9" s="1"/>
  <c r="Q20" i="9"/>
  <c r="R20" i="9" s="1"/>
  <c r="Q21" i="9"/>
  <c r="R21" i="9"/>
  <c r="Q22" i="9"/>
  <c r="R22" i="9" s="1"/>
  <c r="Q23" i="9"/>
  <c r="R23" i="9" s="1"/>
  <c r="Q24" i="9"/>
  <c r="R24" i="9" s="1"/>
  <c r="Q25" i="9"/>
  <c r="R25" i="9" s="1"/>
  <c r="Q26" i="9"/>
  <c r="R26" i="9" s="1"/>
  <c r="Q27" i="9"/>
  <c r="R27" i="9" s="1"/>
  <c r="Q28" i="9"/>
  <c r="R28" i="9" s="1"/>
  <c r="Q29" i="9"/>
  <c r="R29" i="9" s="1"/>
  <c r="Q30" i="9"/>
  <c r="R30" i="9" s="1"/>
  <c r="Q31" i="9"/>
  <c r="R31" i="9" s="1"/>
  <c r="Q32" i="9"/>
  <c r="R32" i="9" s="1"/>
  <c r="Q33" i="9"/>
  <c r="R33" i="9" s="1"/>
  <c r="P34" i="9"/>
  <c r="N17" i="8"/>
  <c r="O17" i="8"/>
  <c r="P17" i="8" s="1"/>
  <c r="N18" i="8"/>
  <c r="O18" i="8"/>
  <c r="P18" i="8" s="1"/>
  <c r="N19" i="8"/>
  <c r="O19" i="8"/>
  <c r="P19" i="8" s="1"/>
  <c r="N20" i="8"/>
  <c r="O20" i="8"/>
  <c r="P20" i="8" s="1"/>
  <c r="E10" i="8" l="1"/>
  <c r="Q7" i="14"/>
  <c r="R7" i="14" s="1"/>
  <c r="Q7" i="15"/>
  <c r="R7" i="15" s="1"/>
  <c r="Q34" i="15"/>
  <c r="R34" i="15" s="1"/>
  <c r="H9" i="8"/>
  <c r="P34" i="16"/>
  <c r="Q34" i="16" s="1"/>
  <c r="R34" i="16" s="1"/>
  <c r="H34" i="13"/>
  <c r="E9" i="8" l="1"/>
  <c r="N9" i="8"/>
  <c r="N10" i="8"/>
  <c r="Q34" i="14"/>
  <c r="R34" i="14" s="1"/>
  <c r="H8" i="8"/>
  <c r="Q34" i="13"/>
  <c r="R34" i="13" s="1"/>
  <c r="H7" i="8"/>
  <c r="N7" i="8" s="1"/>
  <c r="H6" i="8"/>
  <c r="R7" i="9"/>
  <c r="N21" i="8"/>
  <c r="O21" i="8"/>
  <c r="P21" i="8" s="1"/>
  <c r="O15" i="8"/>
  <c r="P15" i="8" s="1"/>
  <c r="O14" i="8"/>
  <c r="P14" i="8" s="1"/>
  <c r="O22" i="8"/>
  <c r="P22" i="8" s="1"/>
  <c r="N22" i="8"/>
  <c r="N16" i="8"/>
  <c r="O16" i="8"/>
  <c r="P16" i="8" s="1"/>
  <c r="N29" i="8"/>
  <c r="O29" i="8"/>
  <c r="P29" i="8" s="1"/>
  <c r="O13" i="8"/>
  <c r="P13" i="8" s="1"/>
  <c r="N24" i="8"/>
  <c r="O24" i="8"/>
  <c r="P24" i="8" s="1"/>
  <c r="N32" i="8"/>
  <c r="O32" i="8"/>
  <c r="P32" i="8" s="1"/>
  <c r="O31" i="8"/>
  <c r="P31" i="8" s="1"/>
  <c r="N31" i="8"/>
  <c r="N30" i="8"/>
  <c r="O30" i="8"/>
  <c r="P30" i="8" s="1"/>
  <c r="N28" i="8"/>
  <c r="O28" i="8"/>
  <c r="P28" i="8" s="1"/>
  <c r="O12" i="8"/>
  <c r="P12" i="8" s="1"/>
  <c r="N27" i="8"/>
  <c r="O27" i="8"/>
  <c r="P27" i="8" s="1"/>
  <c r="O23" i="8"/>
  <c r="P23" i="8" s="1"/>
  <c r="N23" i="8"/>
  <c r="N26" i="8"/>
  <c r="O26" i="8"/>
  <c r="P26" i="8" s="1"/>
  <c r="N33" i="8"/>
  <c r="O33" i="8"/>
  <c r="P33" i="8" s="1"/>
  <c r="O11" i="8"/>
  <c r="P11" i="8" s="1"/>
  <c r="O10" i="8"/>
  <c r="P10" i="8" s="1"/>
  <c r="O25" i="8"/>
  <c r="P25" i="8" s="1"/>
  <c r="N25" i="8"/>
  <c r="O9" i="8"/>
  <c r="P9" i="8" s="1"/>
  <c r="C1" i="16" l="1"/>
  <c r="C1" i="8"/>
  <c r="C1" i="14"/>
  <c r="C1" i="15"/>
  <c r="C1" i="23"/>
  <c r="C1" i="13"/>
  <c r="C1" i="22"/>
  <c r="C1" i="9"/>
  <c r="C1" i="20"/>
  <c r="C1" i="19"/>
  <c r="C1" i="18"/>
  <c r="E8" i="8"/>
  <c r="N8" i="8"/>
  <c r="O8" i="8" s="1"/>
  <c r="P8" i="8" s="1"/>
  <c r="E7" i="8"/>
  <c r="N6" i="8"/>
  <c r="E6" i="8"/>
  <c r="H34" i="8"/>
  <c r="P16" i="2" s="1"/>
  <c r="M14" i="2" s="1"/>
  <c r="Q34" i="9"/>
  <c r="R34" i="9" s="1"/>
  <c r="B1" i="8"/>
  <c r="B1" i="9"/>
  <c r="O6" i="8" l="1"/>
  <c r="P6" i="8" l="1"/>
  <c r="N34" i="8" l="1"/>
  <c r="O7" i="8" l="1"/>
  <c r="P7" i="8" s="1"/>
  <c r="O34" i="8" l="1"/>
  <c r="P34" i="8" s="1"/>
</calcChain>
</file>

<file path=xl/sharedStrings.xml><?xml version="1.0" encoding="utf-8"?>
<sst xmlns="http://schemas.openxmlformats.org/spreadsheetml/2006/main" count="568" uniqueCount="135">
  <si>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</si>
  <si>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</si>
  <si>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</si>
  <si>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</si>
  <si>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</si>
  <si>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</si>
  <si>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</si>
  <si>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</si>
  <si>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</si>
  <si>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</si>
  <si>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</si>
  <si>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</si>
  <si>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</si>
  <si>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</si>
  <si>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</si>
  <si>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</si>
  <si>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</si>
  <si>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</si>
  <si>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</si>
  <si>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</si>
  <si>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</si>
  <si>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</si>
  <si>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</si>
  <si>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</si>
  <si>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</si>
  <si>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</si>
  <si>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t>う</t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</si>
  <si>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</si>
  <si>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</si>
  <si>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</si>
  <si>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</si>
  <si>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</si>
  <si>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</si>
  <si>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</si>
  <si>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</si>
  <si>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</si>
  <si>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</si>
  <si>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</si>
  <si>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</si>
  <si>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</si>
  <si>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</si>
  <si>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</si>
  <si>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</si>
  <si>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</si>
  <si>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</si>
  <si>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</si>
  <si>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</si>
  <si>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</si>
  <si>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</si>
  <si>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</si>
  <si>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r>
      <rPr>
        <sz val="1"/>
        <color theme="1"/>
        <rFont val="ＭＳ 明朝"/>
        <family val="1"/>
      </rPr>
      <t xml:space="preserve"> </t>
    </r>
    <phoneticPr fontId="0"/>
  </si>
  <si>
    <t>00000001</t>
    <phoneticPr fontId="1"/>
  </si>
  <si>
    <t>000000000001</t>
    <phoneticPr fontId="1"/>
  </si>
  <si>
    <t>%</t>
    <phoneticPr fontId="1"/>
  </si>
  <si>
    <t>QUOTATION</t>
    <phoneticPr fontId="0"/>
  </si>
  <si>
    <t>TO: ○○</t>
    <phoneticPr fontId="1"/>
  </si>
  <si>
    <t>QUOTE NUMBER:</t>
    <phoneticPr fontId="1"/>
  </si>
  <si>
    <t>DATE OF QUOTE:</t>
    <phoneticPr fontId="0"/>
  </si>
  <si>
    <t>01/01/2020</t>
    <phoneticPr fontId="1"/>
  </si>
  <si>
    <t>TOTAL</t>
    <phoneticPr fontId="0"/>
  </si>
  <si>
    <t xml:space="preserve">※The amount shown includes </t>
    <phoneticPr fontId="0"/>
  </si>
  <si>
    <t>sales tax.</t>
    <phoneticPr fontId="0"/>
  </si>
  <si>
    <t>Abuilding, 1-23,</t>
    <phoneticPr fontId="0"/>
  </si>
  <si>
    <t xml:space="preserve">B city, Hyogo, </t>
    <phoneticPr fontId="1"/>
  </si>
  <si>
    <t>000-000, JAPAN</t>
    <phoneticPr fontId="1"/>
  </si>
  <si>
    <t>PHONE: 000-0000-0000</t>
    <phoneticPr fontId="1"/>
  </si>
  <si>
    <r>
      <t>FAX:</t>
    </r>
    <r>
      <rPr>
        <sz val="11"/>
        <rFont val="游明朝"/>
        <family val="1"/>
        <charset val="128"/>
      </rPr>
      <t xml:space="preserve"> </t>
    </r>
    <r>
      <rPr>
        <b/>
        <sz val="11"/>
        <rFont val="游明朝"/>
        <family val="1"/>
        <charset val="128"/>
      </rPr>
      <t>000-0000-0000</t>
    </r>
    <phoneticPr fontId="1"/>
  </si>
  <si>
    <t>Email: sample@sample.com</t>
    <phoneticPr fontId="1"/>
  </si>
  <si>
    <t>Prepared  by</t>
    <phoneticPr fontId="0"/>
  </si>
  <si>
    <t>Renovation Project</t>
    <phoneticPr fontId="1"/>
  </si>
  <si>
    <t xml:space="preserve"> 1-1-2, ab city, Tokyo</t>
    <phoneticPr fontId="1"/>
  </si>
  <si>
    <t>Bathroom</t>
    <phoneticPr fontId="1"/>
  </si>
  <si>
    <t>a month</t>
    <phoneticPr fontId="1"/>
  </si>
  <si>
    <t>2 weeks</t>
    <phoneticPr fontId="1"/>
  </si>
  <si>
    <t>Notes:</t>
    <phoneticPr fontId="0"/>
  </si>
  <si>
    <t>FAX: 000-0000-0000</t>
    <phoneticPr fontId="1"/>
  </si>
  <si>
    <t>TAX RATE</t>
    <phoneticPr fontId="1"/>
  </si>
  <si>
    <t>BREAKDOWN</t>
    <phoneticPr fontId="1"/>
  </si>
  <si>
    <t>DESCRIPTION</t>
    <phoneticPr fontId="0"/>
  </si>
  <si>
    <t>SPECIFICATION</t>
    <phoneticPr fontId="0"/>
  </si>
  <si>
    <t>QTY</t>
    <phoneticPr fontId="0"/>
  </si>
  <si>
    <t>UNIT</t>
    <phoneticPr fontId="0"/>
  </si>
  <si>
    <t>UNIT PRICE</t>
    <phoneticPr fontId="0"/>
  </si>
  <si>
    <t>AMOUNT</t>
    <phoneticPr fontId="0"/>
  </si>
  <si>
    <t>set</t>
    <phoneticPr fontId="1"/>
  </si>
  <si>
    <t>sample</t>
    <phoneticPr fontId="1"/>
  </si>
  <si>
    <t>Item A</t>
    <phoneticPr fontId="1"/>
  </si>
  <si>
    <t>Item B</t>
    <phoneticPr fontId="1"/>
  </si>
  <si>
    <t>Item C</t>
    <phoneticPr fontId="1"/>
  </si>
  <si>
    <t>Item D</t>
    <phoneticPr fontId="1"/>
  </si>
  <si>
    <t>Item E</t>
    <phoneticPr fontId="1"/>
  </si>
  <si>
    <t>Item F</t>
    <phoneticPr fontId="1"/>
  </si>
  <si>
    <t>Item G</t>
    <phoneticPr fontId="1"/>
  </si>
  <si>
    <t>Item H</t>
    <phoneticPr fontId="1"/>
  </si>
  <si>
    <t>Item I</t>
    <phoneticPr fontId="1"/>
  </si>
  <si>
    <t>Item J</t>
    <phoneticPr fontId="1"/>
  </si>
  <si>
    <t>【TOTAL】        (without tax)</t>
    <phoneticPr fontId="1"/>
  </si>
  <si>
    <t>COST CONTROL</t>
    <phoneticPr fontId="1"/>
  </si>
  <si>
    <t>COST</t>
    <phoneticPr fontId="1"/>
  </si>
  <si>
    <t>GROSS MARGIN RATIO</t>
    <phoneticPr fontId="0"/>
  </si>
  <si>
    <t>GROSS MARGIN</t>
    <phoneticPr fontId="0"/>
  </si>
  <si>
    <t>DETAILS</t>
    <phoneticPr fontId="1"/>
  </si>
  <si>
    <t>a sample of detail 1-1</t>
    <phoneticPr fontId="1"/>
  </si>
  <si>
    <t>a sample of detail 2-1</t>
    <phoneticPr fontId="1"/>
  </si>
  <si>
    <t>a sample of detail 3-1</t>
    <phoneticPr fontId="1"/>
  </si>
  <si>
    <t>a sample of detail 4-1</t>
    <phoneticPr fontId="1"/>
  </si>
  <si>
    <t>a sample of detail 5-1</t>
    <phoneticPr fontId="1"/>
  </si>
  <si>
    <t>a sample of detail 6-1</t>
    <phoneticPr fontId="1"/>
  </si>
  <si>
    <t>a sample of detail 7-1</t>
    <phoneticPr fontId="1"/>
  </si>
  <si>
    <t>a sample of detail 8-1</t>
    <phoneticPr fontId="1"/>
  </si>
  <si>
    <t>a sample of detail 9-1</t>
    <phoneticPr fontId="1"/>
  </si>
  <si>
    <t>a sample of detail 10-1</t>
    <phoneticPr fontId="1"/>
  </si>
  <si>
    <t>【SUBTOTAL】       (without tax)</t>
    <phoneticPr fontId="1"/>
  </si>
  <si>
    <t>UNIT COST</t>
    <phoneticPr fontId="0"/>
  </si>
  <si>
    <t xml:space="preserve">Project             </t>
    <phoneticPr fontId="0"/>
  </si>
  <si>
    <t xml:space="preserve">Work Site        </t>
    <phoneticPr fontId="0"/>
  </si>
  <si>
    <t>Contetnts</t>
    <phoneticPr fontId="1"/>
  </si>
  <si>
    <t>Valid for</t>
    <phoneticPr fontId="0"/>
  </si>
  <si>
    <t>Work Period</t>
    <phoneticPr fontId="0"/>
  </si>
  <si>
    <t>Payment Terms</t>
    <phoneticPr fontId="0"/>
  </si>
  <si>
    <t>【STEPS】</t>
    <phoneticPr fontId="1"/>
  </si>
  <si>
    <t>① Enter the classification (hierarchy) on the sheet: Breakdown.</t>
    <phoneticPr fontId="1"/>
  </si>
  <si>
    <t>② ① is reflected on the sheet: Details.</t>
    <phoneticPr fontId="1"/>
  </si>
  <si>
    <t>③ Enter the details for each classification (hierarchy) on the sheet: Details.</t>
    <phoneticPr fontId="1"/>
  </si>
  <si>
    <t>*The column: AMOUNT contains formulas.</t>
    <phoneticPr fontId="1"/>
  </si>
  <si>
    <t>④ Enter the sales tax on the sheet: Cover.</t>
    <phoneticPr fontId="1"/>
  </si>
  <si>
    <t>*The default value is set at 10%.</t>
    <phoneticPr fontId="1"/>
  </si>
  <si>
    <t>【Methods of cost calculation】</t>
    <phoneticPr fontId="1"/>
  </si>
  <si>
    <t>① Entering the qty and the unit cost in the cost control table on each sheet displays the cost, gross margin, and gross margin ratio.</t>
    <phoneticPr fontId="1"/>
  </si>
  <si>
    <t>② By preparing quotations based on ①, profits can be secured.</t>
    <phoneticPr fontId="1"/>
  </si>
  <si>
    <t>Project</t>
    <phoneticPr fontId="0"/>
  </si>
  <si>
    <t>Work Site</t>
    <phoneticPr fontId="0"/>
  </si>
  <si>
    <t>Contetnts</t>
    <phoneticPr fontId="0"/>
  </si>
  <si>
    <t>No.</t>
    <phoneticPr fontId="0"/>
  </si>
  <si>
    <t>備考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</si>
</sst>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&quot;¥&quot;#,##0_);[Red]\(&quot;¥&quot;#,##0\)"/>
  </numFmts>
  <fonts count="6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u val="double"/>
      <sz val="2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"/>
      <color theme="1"/>
      <name val="ＭＳ 明朝"/>
      <family val="1"/>
      <charset val="128"/>
    </font>
    <font>
      <sz val="9"/>
      <color theme="1"/>
      <name val="游明朝"/>
      <family val="1"/>
    </font>
    <font>
      <sz val="15"/>
      <color theme="1"/>
      <name val="游明朝"/>
      <family val="1"/>
    </font>
    <font>
      <sz val="11"/>
      <color theme="1"/>
      <name val="游明朝"/>
      <family val="1"/>
    </font>
    <font>
      <sz val="1"/>
      <color theme="1"/>
      <name val="ＭＳ 明朝"/>
      <family val="1"/>
    </font>
    <font>
      <u/>
      <sz val="11"/>
      <color theme="10"/>
      <name val="Yu Gothic"/>
      <family val="2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name val="Yu Gothic"/>
      <family val="2"/>
      <scheme val="minor"/>
    </font>
    <font>
      <b/>
      <sz val="11"/>
      <name val="游明朝"/>
      <family val="1"/>
      <charset val="128"/>
    </font>
    <font>
      <sz val="11"/>
      <name val="游明朝"/>
      <family val="1"/>
      <charset val="128"/>
    </font>
    <font>
      <b/>
      <sz val="11"/>
      <name val="Yu Gothic"/>
      <family val="2"/>
      <scheme val="minor"/>
    </font>
    <font>
      <b/>
      <sz val="10"/>
      <name val="游明朝"/>
      <family val="1"/>
      <charset val="128"/>
    </font>
    <font>
      <sz val="10"/>
      <name val="游明朝"/>
      <family val="1"/>
      <charset val="128"/>
    </font>
    <font>
      <b/>
      <sz val="11"/>
      <name val="Meiryo UI"/>
      <family val="3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9"/>
      <name val="游明朝"/>
      <family val="1"/>
    </font>
    <font>
      <b/>
      <sz val="9"/>
      <name val="游明朝"/>
      <family val="1"/>
      <charset val="128"/>
    </font>
    <font>
      <sz val="15"/>
      <name val="Meiryo UI"/>
      <family val="3"/>
      <charset val="128"/>
    </font>
    <font>
      <sz val="15"/>
      <name val="游ゴシック"/>
      <family val="3"/>
      <charset val="128"/>
    </font>
    <font>
      <sz val="15"/>
      <name val="游明朝"/>
      <family val="1"/>
      <charset val="128"/>
    </font>
    <font>
      <sz val="15"/>
      <name val="游明朝"/>
      <family val="1"/>
    </font>
    <font>
      <b/>
      <sz val="22"/>
      <name val="游明朝"/>
      <family val="1"/>
      <charset val="128"/>
    </font>
    <font>
      <sz val="22"/>
      <name val="游明朝"/>
      <family val="1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u val="double"/>
      <sz val="24"/>
      <name val="Meiryo UI"/>
      <family val="3"/>
      <charset val="128"/>
    </font>
    <font>
      <b/>
      <sz val="20"/>
      <name val="游明朝"/>
      <family val="1"/>
      <charset val="128"/>
    </font>
    <font>
      <sz val="24"/>
      <name val="Meiryo UI"/>
      <family val="3"/>
      <charset val="128"/>
    </font>
    <font>
      <sz val="10"/>
      <name val="游明朝"/>
      <family val="1"/>
    </font>
    <font>
      <b/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1"/>
      <color theme="1"/>
      <name val="Yu Gothic"/>
      <family val="2"/>
      <scheme val="minor"/>
    </font>
    <font>
      <sz val="10"/>
      <color theme="1"/>
      <name val="游明朝"/>
      <family val="1"/>
    </font>
    <font>
      <sz val="8"/>
      <name val="游明朝"/>
      <family val="1"/>
      <charset val="128"/>
    </font>
    <font>
      <b/>
      <sz val="8"/>
      <name val="游明朝"/>
      <family val="1"/>
      <charset val="128"/>
    </font>
    <font>
      <b/>
      <sz val="8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11"/>
      <color theme="0"/>
      <name val="游明朝"/>
      <family val="1"/>
      <charset val="128"/>
    </font>
    <font>
      <b/>
      <sz val="15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199">
    <xf numFmtId="0" fontId="0" fillId="0" borderId="0" xfId="0"/>
    <xf numFmtId="49" fontId="3" fillId="0" borderId="0" xfId="0" applyNumberFormat="1" applyFont="1"/>
    <xf numFmtId="49" fontId="3" fillId="0" borderId="1" xfId="0" applyNumberFormat="1" applyFont="1" applyBorder="1"/>
    <xf numFmtId="49" fontId="4" fillId="0" borderId="0" xfId="0" applyNumberFormat="1" applyFont="1"/>
    <xf numFmtId="49" fontId="3" fillId="0" borderId="8" xfId="0" applyNumberFormat="1" applyFont="1" applyBorder="1"/>
    <xf numFmtId="49" fontId="3" fillId="0" borderId="9" xfId="0" applyNumberFormat="1" applyFont="1" applyBorder="1"/>
    <xf numFmtId="49" fontId="3" fillId="0" borderId="5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4" fillId="0" borderId="12" xfId="0" applyNumberFormat="1" applyFont="1" applyBorder="1"/>
    <xf numFmtId="49" fontId="4" fillId="0" borderId="13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/>
    <xf numFmtId="49" fontId="5" fillId="0" borderId="0" xfId="0" applyNumberFormat="1" applyFont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49" fontId="5" fillId="0" borderId="13" xfId="0" applyNumberFormat="1" applyFont="1" applyBorder="1"/>
    <xf numFmtId="49" fontId="6" fillId="0" borderId="12" xfId="0" applyNumberFormat="1" applyFont="1" applyBorder="1"/>
    <xf numFmtId="49" fontId="7" fillId="0" borderId="0" xfId="0" applyNumberFormat="1" applyFont="1"/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top"/>
    </xf>
    <xf numFmtId="49" fontId="9" fillId="0" borderId="0" xfId="0" applyNumberFormat="1" applyFont="1"/>
    <xf numFmtId="49" fontId="7" fillId="0" borderId="0" xfId="0" applyNumberFormat="1" applyFont="1" applyAlignment="1">
      <alignment vertical="top"/>
    </xf>
    <xf numFmtId="176" fontId="11" fillId="0" borderId="0" xfId="0" applyNumberFormat="1" applyFont="1"/>
    <xf numFmtId="176" fontId="12" fillId="0" borderId="0" xfId="0" applyNumberFormat="1" applyFont="1" applyAlignment="1">
      <alignment vertical="top"/>
    </xf>
    <xf numFmtId="49" fontId="11" fillId="0" borderId="0" xfId="0" applyNumberFormat="1" applyFont="1"/>
    <xf numFmtId="49" fontId="12" fillId="0" borderId="0" xfId="0" applyNumberFormat="1" applyFont="1" applyAlignment="1">
      <alignment vertical="top"/>
    </xf>
    <xf numFmtId="49" fontId="14" fillId="0" borderId="0" xfId="0" applyNumberFormat="1" applyFont="1"/>
    <xf numFmtId="49" fontId="12" fillId="0" borderId="0" xfId="0" applyNumberFormat="1" applyFont="1"/>
    <xf numFmtId="176" fontId="15" fillId="0" borderId="0" xfId="0" applyNumberFormat="1" applyFont="1"/>
    <xf numFmtId="176" fontId="15" fillId="0" borderId="13" xfId="0" applyNumberFormat="1" applyFont="1" applyBorder="1"/>
    <xf numFmtId="0" fontId="16" fillId="0" borderId="0" xfId="0" applyFont="1"/>
    <xf numFmtId="0" fontId="17" fillId="0" borderId="4" xfId="0" applyFont="1" applyBorder="1" applyAlignment="1">
      <alignment vertical="center"/>
    </xf>
    <xf numFmtId="0" fontId="18" fillId="0" borderId="0" xfId="0" applyFont="1"/>
    <xf numFmtId="49" fontId="3" fillId="4" borderId="0" xfId="0" applyNumberFormat="1" applyFont="1" applyFill="1"/>
    <xf numFmtId="49" fontId="8" fillId="4" borderId="0" xfId="0" applyNumberFormat="1" applyFont="1" applyFill="1" applyAlignment="1">
      <alignment vertical="center"/>
    </xf>
    <xf numFmtId="177" fontId="10" fillId="4" borderId="0" xfId="0" applyNumberFormat="1" applyFont="1" applyFill="1" applyAlignment="1">
      <alignment vertical="center"/>
    </xf>
    <xf numFmtId="49" fontId="13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38" fontId="4" fillId="4" borderId="0" xfId="0" applyNumberFormat="1" applyFont="1" applyFill="1"/>
    <xf numFmtId="49" fontId="24" fillId="0" borderId="0" xfId="0" applyNumberFormat="1" applyFont="1"/>
    <xf numFmtId="49" fontId="25" fillId="0" borderId="0" xfId="0" applyNumberFormat="1" applyFont="1"/>
    <xf numFmtId="0" fontId="26" fillId="0" borderId="0" xfId="0" applyFont="1"/>
    <xf numFmtId="49" fontId="24" fillId="0" borderId="20" xfId="0" applyNumberFormat="1" applyFont="1" applyBorder="1"/>
    <xf numFmtId="49" fontId="24" fillId="0" borderId="15" xfId="0" applyNumberFormat="1" applyFont="1" applyBorder="1"/>
    <xf numFmtId="49" fontId="24" fillId="0" borderId="14" xfId="0" applyNumberFormat="1" applyFont="1" applyBorder="1"/>
    <xf numFmtId="49" fontId="24" fillId="0" borderId="13" xfId="0" applyNumberFormat="1" applyFont="1" applyBorder="1"/>
    <xf numFmtId="49" fontId="24" fillId="0" borderId="12" xfId="0" applyNumberFormat="1" applyFont="1" applyBorder="1"/>
    <xf numFmtId="49" fontId="24" fillId="0" borderId="10" xfId="0" applyNumberFormat="1" applyFont="1" applyBorder="1"/>
    <xf numFmtId="49" fontId="24" fillId="0" borderId="1" xfId="0" applyNumberFormat="1" applyFont="1" applyBorder="1"/>
    <xf numFmtId="49" fontId="24" fillId="0" borderId="5" xfId="0" applyNumberFormat="1" applyFont="1" applyBorder="1"/>
    <xf numFmtId="49" fontId="24" fillId="0" borderId="9" xfId="0" applyNumberFormat="1" applyFont="1" applyBorder="1"/>
    <xf numFmtId="49" fontId="24" fillId="0" borderId="8" xfId="0" applyNumberFormat="1" applyFont="1" applyBorder="1"/>
    <xf numFmtId="0" fontId="29" fillId="0" borderId="0" xfId="0" applyFont="1"/>
    <xf numFmtId="0" fontId="27" fillId="0" borderId="0" xfId="0" applyFont="1" applyAlignment="1">
      <alignment horizontal="left"/>
    </xf>
    <xf numFmtId="176" fontId="27" fillId="0" borderId="0" xfId="0" applyNumberFormat="1" applyFont="1" applyAlignment="1">
      <alignment vertical="top"/>
    </xf>
    <xf numFmtId="49" fontId="30" fillId="0" borderId="0" xfId="0" applyNumberFormat="1" applyFont="1"/>
    <xf numFmtId="49" fontId="27" fillId="0" borderId="0" xfId="0" applyNumberFormat="1" applyFont="1" applyAlignment="1">
      <alignment horizontal="left"/>
    </xf>
    <xf numFmtId="49" fontId="31" fillId="0" borderId="0" xfId="0" applyNumberFormat="1" applyFont="1"/>
    <xf numFmtId="49" fontId="27" fillId="0" borderId="0" xfId="0" applyNumberFormat="1" applyFont="1" applyAlignment="1">
      <alignment vertical="top"/>
    </xf>
    <xf numFmtId="176" fontId="30" fillId="0" borderId="0" xfId="0" applyNumberFormat="1" applyFont="1"/>
    <xf numFmtId="49" fontId="32" fillId="0" borderId="0" xfId="0" applyNumberFormat="1" applyFont="1"/>
    <xf numFmtId="176" fontId="33" fillId="0" borderId="13" xfId="0" applyNumberFormat="1" applyFont="1" applyBorder="1"/>
    <xf numFmtId="176" fontId="31" fillId="0" borderId="0" xfId="0" applyNumberFormat="1" applyFont="1"/>
    <xf numFmtId="176" fontId="33" fillId="0" borderId="0" xfId="0" applyNumberFormat="1" applyFont="1"/>
    <xf numFmtId="49" fontId="28" fillId="0" borderId="0" xfId="0" applyNumberFormat="1" applyFont="1"/>
    <xf numFmtId="49" fontId="34" fillId="0" borderId="0" xfId="0" applyNumberFormat="1" applyFont="1"/>
    <xf numFmtId="49" fontId="37" fillId="0" borderId="0" xfId="0" applyNumberFormat="1" applyFont="1"/>
    <xf numFmtId="49" fontId="37" fillId="0" borderId="13" xfId="0" applyNumberFormat="1" applyFont="1" applyBorder="1"/>
    <xf numFmtId="49" fontId="37" fillId="4" borderId="0" xfId="0" applyNumberFormat="1" applyFont="1" applyFill="1"/>
    <xf numFmtId="38" fontId="37" fillId="4" borderId="0" xfId="0" applyNumberFormat="1" applyFont="1" applyFill="1"/>
    <xf numFmtId="49" fontId="37" fillId="0" borderId="12" xfId="0" applyNumberFormat="1" applyFont="1" applyBorder="1"/>
    <xf numFmtId="49" fontId="38" fillId="0" borderId="0" xfId="0" applyNumberFormat="1" applyFont="1" applyAlignment="1">
      <alignment vertical="center"/>
    </xf>
    <xf numFmtId="49" fontId="38" fillId="0" borderId="13" xfId="0" applyNumberFormat="1" applyFont="1" applyBorder="1" applyAlignment="1">
      <alignment vertical="center"/>
    </xf>
    <xf numFmtId="49" fontId="24" fillId="4" borderId="0" xfId="0" applyNumberFormat="1" applyFont="1" applyFill="1"/>
    <xf numFmtId="49" fontId="39" fillId="4" borderId="0" xfId="0" applyNumberFormat="1" applyFont="1" applyFill="1" applyAlignment="1">
      <alignment vertical="center"/>
    </xf>
    <xf numFmtId="177" fontId="42" fillId="4" borderId="0" xfId="0" applyNumberFormat="1" applyFont="1" applyFill="1" applyAlignment="1">
      <alignment vertical="center"/>
    </xf>
    <xf numFmtId="49" fontId="38" fillId="4" borderId="0" xfId="0" applyNumberFormat="1" applyFont="1" applyFill="1" applyAlignment="1">
      <alignment vertical="center"/>
    </xf>
    <xf numFmtId="49" fontId="38" fillId="0" borderId="12" xfId="0" applyNumberFormat="1" applyFont="1" applyBorder="1" applyAlignment="1">
      <alignment vertical="center"/>
    </xf>
    <xf numFmtId="49" fontId="43" fillId="0" borderId="0" xfId="0" applyNumberFormat="1" applyFont="1"/>
    <xf numFmtId="49" fontId="44" fillId="0" borderId="0" xfId="0" applyNumberFormat="1" applyFont="1"/>
    <xf numFmtId="49" fontId="45" fillId="0" borderId="13" xfId="0" applyNumberFormat="1" applyFont="1" applyBorder="1"/>
    <xf numFmtId="49" fontId="45" fillId="0" borderId="0" xfId="0" applyNumberFormat="1" applyFont="1"/>
    <xf numFmtId="49" fontId="47" fillId="0" borderId="12" xfId="0" applyNumberFormat="1" applyFont="1" applyBorder="1"/>
    <xf numFmtId="49" fontId="24" fillId="0" borderId="19" xfId="0" applyNumberFormat="1" applyFont="1" applyBorder="1"/>
    <xf numFmtId="49" fontId="24" fillId="0" borderId="11" xfId="0" applyNumberFormat="1" applyFont="1" applyBorder="1"/>
    <xf numFmtId="49" fontId="24" fillId="0" borderId="18" xfId="0" applyNumberFormat="1" applyFont="1" applyBorder="1"/>
    <xf numFmtId="0" fontId="18" fillId="0" borderId="8" xfId="0" applyFont="1" applyBorder="1"/>
    <xf numFmtId="49" fontId="20" fillId="4" borderId="0" xfId="0" applyNumberFormat="1" applyFont="1" applyFill="1" applyAlignment="1">
      <alignment horizontal="left" vertical="center"/>
    </xf>
    <xf numFmtId="49" fontId="40" fillId="4" borderId="0" xfId="0" applyNumberFormat="1" applyFont="1" applyFill="1" applyAlignment="1">
      <alignment horizontal="left" vertical="center"/>
    </xf>
    <xf numFmtId="49" fontId="35" fillId="0" borderId="0" xfId="0" applyNumberFormat="1" applyFont="1"/>
    <xf numFmtId="0" fontId="27" fillId="0" borderId="0" xfId="2" applyFont="1" applyAlignment="1">
      <alignment horizontal="left"/>
    </xf>
    <xf numFmtId="49" fontId="30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49" fontId="19" fillId="0" borderId="0" xfId="0" applyNumberFormat="1" applyFont="1"/>
    <xf numFmtId="49" fontId="19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49" fontId="50" fillId="0" borderId="0" xfId="0" applyNumberFormat="1" applyFont="1"/>
    <xf numFmtId="0" fontId="51" fillId="0" borderId="0" xfId="0" applyFont="1"/>
    <xf numFmtId="176" fontId="49" fillId="0" borderId="0" xfId="0" applyNumberFormat="1" applyFont="1" applyAlignment="1">
      <alignment vertical="top"/>
    </xf>
    <xf numFmtId="49" fontId="27" fillId="0" borderId="0" xfId="0" applyNumberFormat="1" applyFont="1"/>
    <xf numFmtId="49" fontId="33" fillId="0" borderId="0" xfId="0" applyNumberFormat="1" applyFont="1"/>
    <xf numFmtId="0" fontId="56" fillId="0" borderId="0" xfId="0" applyFont="1"/>
    <xf numFmtId="0" fontId="12" fillId="0" borderId="0" xfId="0" applyFont="1"/>
    <xf numFmtId="0" fontId="49" fillId="0" borderId="0" xfId="0" applyFont="1"/>
    <xf numFmtId="0" fontId="57" fillId="0" borderId="0" xfId="0" applyFont="1"/>
    <xf numFmtId="0" fontId="59" fillId="0" borderId="0" xfId="0" applyFont="1"/>
    <xf numFmtId="0" fontId="12" fillId="3" borderId="4" xfId="0" applyFont="1" applyFill="1" applyBorder="1" applyAlignment="1">
      <alignment horizontal="center"/>
    </xf>
    <xf numFmtId="0" fontId="59" fillId="3" borderId="16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176" fontId="59" fillId="0" borderId="4" xfId="0" applyNumberFormat="1" applyFont="1" applyBorder="1" applyAlignment="1">
      <alignment vertical="center"/>
    </xf>
    <xf numFmtId="0" fontId="59" fillId="0" borderId="4" xfId="0" applyFont="1" applyBorder="1" applyAlignment="1">
      <alignment vertical="center" shrinkToFit="1"/>
    </xf>
    <xf numFmtId="4" fontId="59" fillId="0" borderId="4" xfId="1" applyNumberFormat="1" applyFont="1" applyBorder="1" applyAlignment="1">
      <alignment horizontal="right" vertical="center"/>
    </xf>
    <xf numFmtId="4" fontId="59" fillId="0" borderId="4" xfId="1" applyNumberFormat="1" applyFont="1" applyBorder="1" applyAlignment="1">
      <alignment horizontal="center" vertical="center"/>
    </xf>
    <xf numFmtId="3" fontId="59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59" fillId="0" borderId="4" xfId="0" applyFont="1" applyBorder="1" applyAlignment="1">
      <alignment horizontal="center" vertical="center"/>
    </xf>
    <xf numFmtId="176" fontId="59" fillId="0" borderId="4" xfId="0" applyNumberFormat="1" applyFont="1" applyBorder="1" applyAlignment="1">
      <alignment vertical="center" wrapText="1"/>
    </xf>
    <xf numFmtId="0" fontId="59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/>
    </xf>
    <xf numFmtId="3" fontId="12" fillId="0" borderId="4" xfId="0" applyNumberFormat="1" applyFont="1" applyBorder="1"/>
    <xf numFmtId="0" fontId="12" fillId="0" borderId="4" xfId="0" applyFont="1" applyBorder="1" applyAlignment="1">
      <alignment horizontal="right"/>
    </xf>
    <xf numFmtId="0" fontId="59" fillId="0" borderId="16" xfId="0" applyFont="1" applyBorder="1" applyAlignment="1">
      <alignment horizontal="center" vertical="center" shrinkToFit="1"/>
    </xf>
    <xf numFmtId="176" fontId="59" fillId="0" borderId="4" xfId="0" applyNumberFormat="1" applyFont="1" applyBorder="1" applyAlignment="1">
      <alignment vertical="center" shrinkToFit="1"/>
    </xf>
    <xf numFmtId="4" fontId="59" fillId="0" borderId="4" xfId="0" applyNumberFormat="1" applyFont="1" applyBorder="1" applyAlignment="1">
      <alignment horizontal="right" vertical="center" shrinkToFit="1"/>
    </xf>
    <xf numFmtId="0" fontId="59" fillId="0" borderId="4" xfId="0" applyFont="1" applyBorder="1" applyAlignment="1">
      <alignment horizontal="center" vertical="center" shrinkToFit="1"/>
    </xf>
    <xf numFmtId="3" fontId="59" fillId="0" borderId="4" xfId="0" applyNumberFormat="1" applyFont="1" applyBorder="1" applyAlignment="1">
      <alignment horizontal="right" vertical="center" shrinkToFit="1"/>
    </xf>
    <xf numFmtId="4" fontId="12" fillId="0" borderId="4" xfId="0" applyNumberFormat="1" applyFont="1" applyBorder="1" applyAlignment="1">
      <alignment horizontal="right" vertical="center" shrinkToFit="1"/>
    </xf>
    <xf numFmtId="0" fontId="12" fillId="0" borderId="4" xfId="0" applyFont="1" applyBorder="1"/>
    <xf numFmtId="49" fontId="42" fillId="4" borderId="0" xfId="0" applyNumberFormat="1" applyFont="1" applyFill="1" applyAlignment="1">
      <alignment horizontal="center"/>
    </xf>
    <xf numFmtId="49" fontId="53" fillId="0" borderId="0" xfId="0" applyNumberFormat="1" applyFont="1" applyAlignment="1">
      <alignment horizontal="left" vertical="center" wrapText="1"/>
    </xf>
    <xf numFmtId="49" fontId="54" fillId="0" borderId="0" xfId="0" applyNumberFormat="1" applyFont="1" applyAlignment="1">
      <alignment horizontal="left"/>
    </xf>
    <xf numFmtId="176" fontId="46" fillId="0" borderId="0" xfId="0" applyNumberFormat="1" applyFont="1" applyAlignment="1">
      <alignment horizontal="left" shrinkToFit="1"/>
    </xf>
    <xf numFmtId="177" fontId="41" fillId="4" borderId="0" xfId="0" applyNumberFormat="1" applyFont="1" applyFill="1" applyAlignment="1">
      <alignment horizontal="right" vertical="center"/>
    </xf>
    <xf numFmtId="5" fontId="36" fillId="0" borderId="0" xfId="0" applyNumberFormat="1" applyFont="1"/>
    <xf numFmtId="176" fontId="33" fillId="0" borderId="0" xfId="0" applyNumberFormat="1" applyFont="1" applyAlignment="1">
      <alignment horizontal="left" shrinkToFit="1"/>
    </xf>
    <xf numFmtId="176" fontId="27" fillId="0" borderId="0" xfId="0" applyNumberFormat="1" applyFont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wrapText="1"/>
    </xf>
    <xf numFmtId="49" fontId="28" fillId="2" borderId="4" xfId="0" applyNumberFormat="1" applyFont="1" applyFill="1" applyBorder="1" applyAlignment="1">
      <alignment horizontal="left" vertical="center"/>
    </xf>
    <xf numFmtId="176" fontId="27" fillId="0" borderId="6" xfId="0" applyNumberFormat="1" applyFont="1" applyBorder="1" applyAlignment="1">
      <alignment horizontal="left" vertical="top" wrapText="1"/>
    </xf>
    <xf numFmtId="176" fontId="27" fillId="0" borderId="3" xfId="0" applyNumberFormat="1" applyFont="1" applyBorder="1" applyAlignment="1">
      <alignment horizontal="left" vertical="top" wrapText="1"/>
    </xf>
    <xf numFmtId="176" fontId="27" fillId="0" borderId="7" xfId="0" applyNumberFormat="1" applyFont="1" applyBorder="1" applyAlignment="1">
      <alignment horizontal="left" vertical="top" wrapText="1"/>
    </xf>
    <xf numFmtId="176" fontId="27" fillId="0" borderId="8" xfId="0" applyNumberFormat="1" applyFont="1" applyBorder="1" applyAlignment="1">
      <alignment horizontal="left" vertical="top" wrapText="1"/>
    </xf>
    <xf numFmtId="176" fontId="27" fillId="0" borderId="0" xfId="0" applyNumberFormat="1" applyFont="1" applyAlignment="1">
      <alignment horizontal="left" vertical="top" wrapText="1"/>
    </xf>
    <xf numFmtId="176" fontId="27" fillId="0" borderId="9" xfId="0" applyNumberFormat="1" applyFont="1" applyBorder="1" applyAlignment="1">
      <alignment horizontal="left" vertical="top" wrapText="1"/>
    </xf>
    <xf numFmtId="176" fontId="27" fillId="0" borderId="5" xfId="0" applyNumberFormat="1" applyFont="1" applyBorder="1" applyAlignment="1">
      <alignment horizontal="left" vertical="top" wrapText="1"/>
    </xf>
    <xf numFmtId="176" fontId="27" fillId="0" borderId="1" xfId="0" applyNumberFormat="1" applyFont="1" applyBorder="1" applyAlignment="1">
      <alignment horizontal="left" vertical="top" wrapText="1"/>
    </xf>
    <xf numFmtId="176" fontId="27" fillId="0" borderId="10" xfId="0" applyNumberFormat="1" applyFont="1" applyBorder="1" applyAlignment="1">
      <alignment horizontal="left" vertical="top" wrapText="1"/>
    </xf>
    <xf numFmtId="49" fontId="31" fillId="0" borderId="0" xfId="0" applyNumberFormat="1" applyFont="1" applyAlignment="1">
      <alignment horizontal="left" vertical="distributed"/>
    </xf>
    <xf numFmtId="49" fontId="48" fillId="0" borderId="0" xfId="0" applyNumberFormat="1" applyFont="1" applyAlignment="1">
      <alignment horizontal="left" vertical="distributed"/>
    </xf>
    <xf numFmtId="49" fontId="28" fillId="0" borderId="0" xfId="0" applyNumberFormat="1" applyFont="1" applyAlignment="1">
      <alignment horizontal="left" vertical="distributed"/>
    </xf>
    <xf numFmtId="49" fontId="28" fillId="2" borderId="4" xfId="0" applyNumberFormat="1" applyFont="1" applyFill="1" applyBorder="1" applyAlignment="1">
      <alignment horizontal="center" vertical="center"/>
    </xf>
    <xf numFmtId="49" fontId="24" fillId="2" borderId="16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17" xfId="0" applyNumberFormat="1" applyFont="1" applyFill="1" applyBorder="1" applyAlignment="1">
      <alignment horizontal="center" vertical="center"/>
    </xf>
    <xf numFmtId="176" fontId="12" fillId="0" borderId="6" xfId="0" applyNumberFormat="1" applyFont="1" applyBorder="1" applyAlignment="1">
      <alignment horizontal="left" vertical="top" wrapText="1"/>
    </xf>
    <xf numFmtId="176" fontId="12" fillId="0" borderId="3" xfId="0" applyNumberFormat="1" applyFont="1" applyBorder="1" applyAlignment="1">
      <alignment horizontal="left" vertical="top" wrapText="1"/>
    </xf>
    <xf numFmtId="176" fontId="12" fillId="0" borderId="7" xfId="0" applyNumberFormat="1" applyFont="1" applyBorder="1" applyAlignment="1">
      <alignment horizontal="left" vertical="top" wrapText="1"/>
    </xf>
    <xf numFmtId="176" fontId="12" fillId="0" borderId="8" xfId="0" applyNumberFormat="1" applyFont="1" applyBorder="1" applyAlignment="1">
      <alignment horizontal="left" vertical="top" wrapText="1"/>
    </xf>
    <xf numFmtId="176" fontId="12" fillId="0" borderId="0" xfId="0" applyNumberFormat="1" applyFont="1" applyAlignment="1">
      <alignment horizontal="left" vertical="top" wrapText="1"/>
    </xf>
    <xf numFmtId="176" fontId="12" fillId="0" borderId="9" xfId="0" applyNumberFormat="1" applyFont="1" applyBorder="1" applyAlignment="1">
      <alignment horizontal="left" vertical="top" wrapText="1"/>
    </xf>
    <xf numFmtId="176" fontId="12" fillId="0" borderId="5" xfId="0" applyNumberFormat="1" applyFont="1" applyBorder="1" applyAlignment="1">
      <alignment horizontal="left" vertical="top" wrapText="1"/>
    </xf>
    <xf numFmtId="176" fontId="12" fillId="0" borderId="1" xfId="0" applyNumberFormat="1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 shrinkToFit="1"/>
    </xf>
    <xf numFmtId="49" fontId="52" fillId="0" borderId="0" xfId="0" applyNumberFormat="1" applyFont="1" applyAlignment="1">
      <alignment horizontal="left" vertical="center"/>
    </xf>
    <xf numFmtId="176" fontId="49" fillId="0" borderId="0" xfId="0" applyNumberFormat="1" applyFont="1" applyAlignment="1">
      <alignment horizontal="left" vertical="center" shrinkToFit="1"/>
    </xf>
    <xf numFmtId="49" fontId="12" fillId="2" borderId="4" xfId="0" applyNumberFormat="1" applyFont="1" applyFill="1" applyBorder="1" applyAlignment="1">
      <alignment horizontal="left" vertical="center"/>
    </xf>
    <xf numFmtId="49" fontId="49" fillId="0" borderId="0" xfId="0" applyNumberFormat="1" applyFont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right" vertical="center"/>
    </xf>
    <xf numFmtId="5" fontId="14" fillId="0" borderId="0" xfId="0" applyNumberFormat="1" applyFont="1"/>
    <xf numFmtId="176" fontId="15" fillId="0" borderId="0" xfId="0" applyNumberFormat="1" applyFont="1" applyAlignment="1">
      <alignment horizontal="left" shrinkToFit="1"/>
    </xf>
    <xf numFmtId="49" fontId="49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49" fontId="55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58" fillId="0" borderId="0" xfId="0" applyFont="1" applyAlignment="1">
      <alignment horizontal="center" wrapText="1"/>
    </xf>
    <xf numFmtId="0" fontId="55" fillId="0" borderId="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2" fillId="5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70C71822-9985-4F8F-B294-02EC8BD82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5267325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6903A08F-CA67-45AE-AA83-0502203BB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4850" y="4791075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C38E48F8-7F9F-4C21-B159-A7D1BDD08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0625" y="725805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160564</xdr:colOff>
      <xdr:row>20</xdr:row>
      <xdr:rowOff>83003</xdr:rowOff>
    </xdr:from>
    <xdr:ext cx="2152650" cy="400050"/>
    <xdr:pic>
      <xdr:nvPicPr>
        <xdr:cNvPr id="5" name="Picture 5">
          <a:extLst>
            <a:ext uri="{FF2B5EF4-FFF2-40B4-BE49-F238E27FC236}">
              <a16:creationId xmlns:a16="http://schemas.microsoft.com/office/drawing/2014/main" id="{C0257C35-B529-4A4D-91A3-33084683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4671" y="4491717"/>
          <a:ext cx="2152650" cy="400050"/>
        </a:xfrm>
        <a:prstGeom prst="rect">
          <a:avLst/>
        </a:prstGeom>
      </xdr:spPr>
    </xdr:pic>
    <xdr:clientData/>
  </xdr:oneCellAnchor>
  <xdr:oneCellAnchor>
    <xdr:from>
      <xdr:col>24</xdr:col>
      <xdr:colOff>176892</xdr:colOff>
      <xdr:row>21</xdr:row>
      <xdr:rowOff>217713</xdr:rowOff>
    </xdr:from>
    <xdr:ext cx="919203" cy="789215"/>
    <xdr:pic>
      <xdr:nvPicPr>
        <xdr:cNvPr id="6" name="図 5">
          <a:extLst>
            <a:ext uri="{FF2B5EF4-FFF2-40B4-BE49-F238E27FC236}">
              <a16:creationId xmlns:a16="http://schemas.microsoft.com/office/drawing/2014/main" id="{DD02FE53-35EC-47C7-8DB0-F81371D8A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2" y="5218338"/>
          <a:ext cx="919203" cy="789215"/>
        </a:xfrm>
        <a:prstGeom prst="rect">
          <a:avLst/>
        </a:prstGeom>
      </xdr:spPr>
    </xdr:pic>
    <xdr:clientData/>
  </xdr:oneCellAnchor>
  <xdr:twoCellAnchor>
    <xdr:from>
      <xdr:col>36</xdr:col>
      <xdr:colOff>136071</xdr:colOff>
      <xdr:row>5</xdr:row>
      <xdr:rowOff>136072</xdr:rowOff>
    </xdr:from>
    <xdr:to>
      <xdr:col>49</xdr:col>
      <xdr:colOff>204107</xdr:colOff>
      <xdr:row>8</xdr:row>
      <xdr:rowOff>201706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493BD9E2-96F0-4355-9CE5-3EF9E0E04F2E}"/>
            </a:ext>
          </a:extLst>
        </xdr:cNvPr>
        <xdr:cNvSpPr/>
      </xdr:nvSpPr>
      <xdr:spPr>
        <a:xfrm>
          <a:off x="8260336" y="1200631"/>
          <a:ext cx="3127242" cy="1051751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173227"/>
            <a:gd name="adj6" fmla="val -106676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chemeClr val="tx1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 editAs="oneCell">
    <xdr:from>
      <xdr:col>36</xdr:col>
      <xdr:colOff>102453</xdr:colOff>
      <xdr:row>5</xdr:row>
      <xdr:rowOff>116461</xdr:rowOff>
    </xdr:from>
    <xdr:to>
      <xdr:col>47</xdr:col>
      <xdr:colOff>31760</xdr:colOff>
      <xdr:row>9</xdr:row>
      <xdr:rowOff>27987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7BD7D88-1899-C450-F3E7-C706D5BE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26718" y="1181020"/>
          <a:ext cx="2517866" cy="1121761"/>
        </a:xfrm>
        <a:prstGeom prst="rect">
          <a:avLst/>
        </a:prstGeom>
      </xdr:spPr>
    </xdr:pic>
    <xdr:clientData/>
  </xdr:twoCellAnchor>
  <xdr:twoCellAnchor editAs="oneCell">
    <xdr:from>
      <xdr:col>2</xdr:col>
      <xdr:colOff>22412</xdr:colOff>
      <xdr:row>46</xdr:row>
      <xdr:rowOff>22412</xdr:rowOff>
    </xdr:from>
    <xdr:to>
      <xdr:col>29</xdr:col>
      <xdr:colOff>123265</xdr:colOff>
      <xdr:row>81</xdr:row>
      <xdr:rowOff>180228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794155B-CF82-AE39-CF50-26418158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9861177"/>
          <a:ext cx="6286500" cy="8494992"/>
        </a:xfrm>
        <a:prstGeom prst="rect">
          <a:avLst/>
        </a:prstGeom>
      </xdr:spPr>
    </xdr:pic>
    <xdr:clientData/>
  </xdr:twoCellAnchor>
  <xdr:twoCellAnchor editAs="oneCell">
    <xdr:from>
      <xdr:col>30</xdr:col>
      <xdr:colOff>179294</xdr:colOff>
      <xdr:row>46</xdr:row>
      <xdr:rowOff>11204</xdr:rowOff>
    </xdr:from>
    <xdr:to>
      <xdr:col>58</xdr:col>
      <xdr:colOff>103666</xdr:colOff>
      <xdr:row>82</xdr:row>
      <xdr:rowOff>11205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5464CDC-50B7-53EB-DBF4-3F5CBBF1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618" y="9849969"/>
          <a:ext cx="6513430" cy="8538883"/>
        </a:xfrm>
        <a:prstGeom prst="rect">
          <a:avLst/>
        </a:prstGeom>
      </xdr:spPr>
    </xdr:pic>
    <xdr:clientData/>
  </xdr:twoCellAnchor>
  <xdr:twoCellAnchor>
    <xdr:from>
      <xdr:col>2</xdr:col>
      <xdr:colOff>190499</xdr:colOff>
      <xdr:row>46</xdr:row>
      <xdr:rowOff>145676</xdr:rowOff>
    </xdr:from>
    <xdr:to>
      <xdr:col>9</xdr:col>
      <xdr:colOff>224117</xdr:colOff>
      <xdr:row>48</xdr:row>
      <xdr:rowOff>44824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4DA5314-4238-43E0-A286-6535E713A254}"/>
            </a:ext>
          </a:extLst>
        </xdr:cNvPr>
        <xdr:cNvSpPr/>
      </xdr:nvSpPr>
      <xdr:spPr>
        <a:xfrm>
          <a:off x="481852" y="9883588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Breakdown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>
    <xdr:from>
      <xdr:col>31</xdr:col>
      <xdr:colOff>100853</xdr:colOff>
      <xdr:row>46</xdr:row>
      <xdr:rowOff>134470</xdr:rowOff>
    </xdr:from>
    <xdr:to>
      <xdr:col>38</xdr:col>
      <xdr:colOff>89647</xdr:colOff>
      <xdr:row>48</xdr:row>
      <xdr:rowOff>33618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6CFBA6B-04A3-48B9-832D-8B1EA1EB090F}"/>
            </a:ext>
          </a:extLst>
        </xdr:cNvPr>
        <xdr:cNvSpPr/>
      </xdr:nvSpPr>
      <xdr:spPr>
        <a:xfrm>
          <a:off x="7048500" y="9872382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Details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>
    <xdr:from>
      <xdr:col>4</xdr:col>
      <xdr:colOff>56030</xdr:colOff>
      <xdr:row>50</xdr:row>
      <xdr:rowOff>100854</xdr:rowOff>
    </xdr:from>
    <xdr:to>
      <xdr:col>8</xdr:col>
      <xdr:colOff>145677</xdr:colOff>
      <xdr:row>51</xdr:row>
      <xdr:rowOff>78441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989E340-BB9A-474E-A1E3-51E83A8A0EC5}"/>
            </a:ext>
          </a:extLst>
        </xdr:cNvPr>
        <xdr:cNvSpPr/>
      </xdr:nvSpPr>
      <xdr:spPr>
        <a:xfrm>
          <a:off x="829236" y="11049001"/>
          <a:ext cx="986117" cy="280146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73960</xdr:colOff>
      <xdr:row>50</xdr:row>
      <xdr:rowOff>107578</xdr:rowOff>
    </xdr:from>
    <xdr:to>
      <xdr:col>35</xdr:col>
      <xdr:colOff>118783</xdr:colOff>
      <xdr:row>51</xdr:row>
      <xdr:rowOff>85165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AFF20902-910B-4A5D-BF91-ADA790C362DB}"/>
            </a:ext>
          </a:extLst>
        </xdr:cNvPr>
        <xdr:cNvSpPr/>
      </xdr:nvSpPr>
      <xdr:spPr>
        <a:xfrm>
          <a:off x="7021607" y="11055725"/>
          <a:ext cx="986117" cy="280146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25</xdr:col>
      <xdr:colOff>89647</xdr:colOff>
      <xdr:row>22</xdr:row>
      <xdr:rowOff>56029</xdr:rowOff>
    </xdr:from>
    <xdr:to>
      <xdr:col>28</xdr:col>
      <xdr:colOff>130806</xdr:colOff>
      <xdr:row>24</xdr:row>
      <xdr:rowOff>208988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54FCBD3-AD7E-4020-A951-0CDA810A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323" y="4908176"/>
          <a:ext cx="747130" cy="646018"/>
        </a:xfrm>
        <a:prstGeom prst="rect">
          <a:avLst/>
        </a:prstGeom>
      </xdr:spPr>
    </xdr:pic>
    <xdr:clientData/>
  </xdr:twoCellAnchor>
  <xdr:oneCellAnchor>
    <xdr:from>
      <xdr:col>18</xdr:col>
      <xdr:colOff>201705</xdr:colOff>
      <xdr:row>20</xdr:row>
      <xdr:rowOff>22411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D0C71C3E-9489-49E3-BFDD-4E1AD2758D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3049" r="14634"/>
        <a:stretch/>
      </xdr:blipFill>
      <xdr:spPr>
        <a:xfrm>
          <a:off x="4112558" y="4381499"/>
          <a:ext cx="2076450" cy="471892"/>
        </a:xfrm>
        <a:prstGeom prst="rect">
          <a:avLst/>
        </a:prstGeom>
      </xdr:spPr>
    </xdr:pic>
    <xdr:clientData/>
  </xdr:oneCellAnchor>
  <xdr:oneCellAnchor>
    <xdr:from>
      <xdr:col>25</xdr:col>
      <xdr:colOff>47625</xdr:colOff>
      <xdr:row>22</xdr:row>
      <xdr:rowOff>28575</xdr:rowOff>
    </xdr:from>
    <xdr:ext cx="0" cy="0"/>
    <xdr:pic>
      <xdr:nvPicPr>
        <xdr:cNvPr id="7" name="社印">
          <a:extLst>
            <a:ext uri="{FF2B5EF4-FFF2-40B4-BE49-F238E27FC236}">
              <a16:creationId xmlns:a16="http://schemas.microsoft.com/office/drawing/2014/main" id="{8E2ABC68-7F39-454E-901D-9B2AB2E3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0" y="4905375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0453-D469-438D-B3C9-CD600DBB4C1A}">
  <sheetPr>
    <pageSetUpPr fitToPage="1"/>
  </sheetPr>
  <dimension ref="A1:BM62"/>
  <sheetViews>
    <sheetView tabSelected="1" topLeftCell="B26" zoomScale="85" zoomScaleNormal="85" zoomScaleSheetLayoutView="70" zoomScalePageLayoutView="85" workbookViewId="0">
      <selection activeCell="BP57" sqref="BP57"/>
    </sheetView>
  </sheetViews>
  <sheetFormatPr defaultColWidth="3.125" defaultRowHeight="15.75"/>
  <cols>
    <col min="1" max="1" width="4.125" style="45" hidden="1" customWidth="1"/>
    <col min="2" max="2" width="3.75" style="45" customWidth="1"/>
    <col min="3" max="3" width="3.375" style="45" customWidth="1"/>
    <col min="4" max="27" width="3" style="45" customWidth="1"/>
    <col min="28" max="28" width="3.375" style="45" customWidth="1"/>
    <col min="29" max="29" width="3.75" style="45" customWidth="1"/>
    <col min="30" max="30" width="3.125" style="45" customWidth="1"/>
    <col min="31" max="31" width="3.125" style="45"/>
    <col min="32" max="32" width="3.125" style="45" customWidth="1"/>
    <col min="33" max="16384" width="3.125" style="45"/>
  </cols>
  <sheetData>
    <row r="1" spans="2:57" s="47" customFormat="1" ht="20.25" hidden="1" customHeight="1"/>
    <row r="2" spans="2:57" s="47" customFormat="1" ht="20.100000000000001" customHeight="1" thickTop="1"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89"/>
    </row>
    <row r="3" spans="2:57" s="47" customFormat="1" ht="12.75" customHeight="1">
      <c r="B3" s="52"/>
      <c r="AC3" s="51"/>
    </row>
    <row r="4" spans="2:57" s="47" customFormat="1" ht="35.25" customHeight="1">
      <c r="B4" s="88"/>
      <c r="C4" s="87"/>
      <c r="D4" s="87"/>
      <c r="E4" s="87"/>
      <c r="F4" s="87"/>
      <c r="G4" s="87"/>
      <c r="H4" s="87"/>
      <c r="I4" s="138" t="s">
        <v>54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87"/>
      <c r="X4" s="87"/>
      <c r="Y4" s="87"/>
      <c r="Z4" s="87"/>
      <c r="AA4" s="87"/>
      <c r="AB4" s="87"/>
      <c r="AC4" s="86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</row>
    <row r="5" spans="2:57" s="47" customFormat="1" ht="16.5" customHeight="1">
      <c r="B5" s="52"/>
      <c r="AC5" s="86"/>
    </row>
    <row r="6" spans="2:57" s="47" customFormat="1" ht="30" customHeight="1">
      <c r="B6" s="52"/>
      <c r="U6" s="139" t="s">
        <v>56</v>
      </c>
      <c r="V6" s="139"/>
      <c r="W6" s="139"/>
      <c r="X6" s="140" t="s">
        <v>51</v>
      </c>
      <c r="Y6" s="140"/>
      <c r="Z6" s="140"/>
      <c r="AA6" s="140"/>
      <c r="AB6" s="140"/>
      <c r="AC6" s="51"/>
    </row>
    <row r="7" spans="2:57" s="47" customFormat="1" ht="30" customHeight="1">
      <c r="B7" s="52"/>
      <c r="C7" s="141" t="s">
        <v>55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U7" s="139" t="s">
        <v>57</v>
      </c>
      <c r="V7" s="139"/>
      <c r="W7" s="139"/>
      <c r="X7" s="140" t="s">
        <v>58</v>
      </c>
      <c r="Y7" s="140"/>
      <c r="Z7" s="140"/>
      <c r="AA7" s="140"/>
      <c r="AB7" s="140"/>
      <c r="AC7" s="51"/>
    </row>
    <row r="8" spans="2:57" s="47" customFormat="1" ht="17.25" customHeight="1">
      <c r="B8" s="52"/>
      <c r="C8" s="71"/>
      <c r="AC8" s="51"/>
    </row>
    <row r="9" spans="2:57" s="47" customFormat="1" ht="17.25" customHeight="1">
      <c r="B9" s="52"/>
      <c r="C9" s="85"/>
      <c r="AC9" s="51"/>
    </row>
    <row r="10" spans="2:57" s="47" customFormat="1" ht="14.1" customHeight="1">
      <c r="B10" s="52"/>
      <c r="AC10" s="86"/>
    </row>
    <row r="11" spans="2:57" s="47" customFormat="1" ht="17.25" customHeight="1">
      <c r="B11" s="52"/>
      <c r="C11" s="85"/>
      <c r="AC11" s="51"/>
    </row>
    <row r="12" spans="2:57" s="47" customFormat="1" ht="18.75" customHeight="1">
      <c r="B12" s="52"/>
      <c r="C12" s="84"/>
      <c r="AC12" s="51"/>
    </row>
    <row r="13" spans="2:57" s="47" customFormat="1" ht="8.4499999999999993" customHeight="1">
      <c r="B13" s="5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AC13" s="51"/>
    </row>
    <row r="14" spans="2:57" s="77" customFormat="1" ht="30" customHeight="1">
      <c r="B14" s="83"/>
      <c r="G14" s="82"/>
      <c r="H14" s="94" t="s">
        <v>59</v>
      </c>
      <c r="I14" s="82"/>
      <c r="J14" s="82"/>
      <c r="K14" s="82"/>
      <c r="L14" s="81"/>
      <c r="M14" s="142">
        <f>0</f>
        <v>0</v>
      </c>
      <c r="N14" s="142"/>
      <c r="O14" s="142"/>
      <c r="P14" s="142"/>
      <c r="Q14" s="142"/>
      <c r="R14" s="142"/>
      <c r="S14" s="142"/>
      <c r="T14" s="142"/>
      <c r="U14" s="80"/>
      <c r="V14" s="80"/>
      <c r="W14" s="80"/>
      <c r="X14" s="79"/>
      <c r="AC14" s="78"/>
    </row>
    <row r="15" spans="2:57" s="72" customFormat="1" ht="8.4499999999999993" customHeight="1">
      <c r="B15" s="76"/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4"/>
      <c r="AC15" s="73"/>
    </row>
    <row r="16" spans="2:57" s="47" customFormat="1" ht="18" customHeight="1">
      <c r="B16" s="52"/>
      <c r="H16" s="95" t="s">
        <v>60</v>
      </c>
      <c r="I16" s="45"/>
      <c r="J16" s="70"/>
      <c r="K16" s="70"/>
      <c r="L16" s="70"/>
      <c r="M16" s="70"/>
      <c r="P16" s="143">
        <f>0</f>
        <v>0</v>
      </c>
      <c r="Q16" s="143"/>
      <c r="R16" s="143"/>
      <c r="S16" s="143"/>
      <c r="T16" s="95" t="s">
        <v>61</v>
      </c>
      <c r="U16" s="70"/>
      <c r="V16" s="70"/>
      <c r="W16" s="70"/>
      <c r="X16" s="70"/>
      <c r="AC16" s="51"/>
    </row>
    <row r="17" spans="2:54" s="47" customFormat="1" ht="14.1" customHeight="1">
      <c r="B17" s="52"/>
      <c r="AC17" s="51"/>
    </row>
    <row r="18" spans="2:54" s="47" customFormat="1" ht="14.1" customHeight="1">
      <c r="B18" s="52"/>
      <c r="AC18" s="51"/>
    </row>
    <row r="19" spans="2:54" s="47" customFormat="1" ht="12.75" customHeight="1">
      <c r="B19" s="52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7"/>
    </row>
    <row r="20" spans="2:54" s="47" customFormat="1" ht="12.75" customHeight="1">
      <c r="B20" s="52"/>
      <c r="S20" s="69"/>
      <c r="AC20" s="67"/>
    </row>
    <row r="21" spans="2:54" s="47" customFormat="1" ht="20.100000000000001" customHeight="1">
      <c r="B21" s="5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69"/>
      <c r="T21" s="144"/>
      <c r="U21" s="144"/>
      <c r="V21" s="144"/>
      <c r="W21" s="144"/>
      <c r="X21" s="144"/>
      <c r="Y21" s="144"/>
      <c r="Z21" s="144"/>
      <c r="AA21" s="144"/>
      <c r="AB21" s="144"/>
      <c r="AC21" s="67"/>
    </row>
    <row r="22" spans="2:54" s="47" customFormat="1" ht="20.100000000000001" customHeight="1">
      <c r="B22" s="5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68"/>
      <c r="T22" s="144"/>
      <c r="U22" s="144"/>
      <c r="V22" s="144"/>
      <c r="W22" s="144"/>
      <c r="X22" s="144"/>
      <c r="Y22" s="144"/>
      <c r="Z22" s="144"/>
      <c r="AA22" s="144"/>
      <c r="AB22" s="144"/>
      <c r="AC22" s="67"/>
    </row>
    <row r="23" spans="2:54" s="47" customFormat="1" ht="20.100000000000001" customHeight="1">
      <c r="B23" s="5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63"/>
      <c r="T23" s="106" t="s">
        <v>62</v>
      </c>
      <c r="U23" s="66"/>
      <c r="V23" s="66"/>
      <c r="W23" s="66"/>
      <c r="X23" s="66"/>
      <c r="Y23" s="65"/>
      <c r="Z23" s="65"/>
      <c r="AA23" s="60"/>
      <c r="AB23" s="60"/>
      <c r="AC23" s="51"/>
    </row>
    <row r="24" spans="2:54" s="47" customFormat="1" ht="20.100000000000001" customHeight="1">
      <c r="B24" s="5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63"/>
      <c r="T24" s="62" t="s">
        <v>63</v>
      </c>
      <c r="U24" s="59"/>
      <c r="V24" s="61"/>
      <c r="W24" s="61"/>
      <c r="X24" s="61"/>
      <c r="Y24" s="61"/>
      <c r="Z24" s="61"/>
      <c r="AA24" s="64"/>
      <c r="AB24" s="64"/>
      <c r="AC24" s="51"/>
    </row>
    <row r="25" spans="2:54" s="47" customFormat="1" ht="20.100000000000001" customHeight="1">
      <c r="B25" s="5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63"/>
      <c r="T25" s="62" t="s">
        <v>64</v>
      </c>
      <c r="U25" s="58"/>
      <c r="V25" s="61"/>
      <c r="W25" s="61"/>
      <c r="X25" s="61"/>
      <c r="Y25" s="61"/>
      <c r="Z25" s="61"/>
      <c r="AA25" s="60"/>
      <c r="AB25" s="60"/>
      <c r="AC25" s="51"/>
    </row>
    <row r="26" spans="2:54" s="47" customFormat="1" ht="20.100000000000001" customHeight="1">
      <c r="B26" s="5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T26" s="96" t="s">
        <v>65</v>
      </c>
      <c r="U26" s="97"/>
      <c r="V26" s="97"/>
      <c r="W26" s="97"/>
      <c r="X26" s="97"/>
      <c r="Y26" s="97"/>
      <c r="Z26" s="97"/>
      <c r="AA26" s="60"/>
      <c r="AB26" s="60"/>
      <c r="AC26" s="51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2:54" s="47" customFormat="1" ht="20.100000000000001" customHeight="1">
      <c r="B27" s="52"/>
      <c r="C27" s="158" t="s">
        <v>114</v>
      </c>
      <c r="D27" s="157"/>
      <c r="E27" s="157"/>
      <c r="F27" s="157"/>
      <c r="G27" s="145" t="s">
        <v>69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T27" s="59" t="s">
        <v>66</v>
      </c>
      <c r="U27" s="98"/>
      <c r="V27" s="98"/>
      <c r="W27" s="98"/>
      <c r="X27" s="98"/>
      <c r="Y27" s="98"/>
      <c r="Z27" s="98"/>
      <c r="AA27" s="58"/>
      <c r="AB27" s="58"/>
      <c r="AC27" s="51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2:54" s="47" customFormat="1" ht="20.45" customHeight="1">
      <c r="B28" s="52"/>
      <c r="C28" s="157" t="s">
        <v>115</v>
      </c>
      <c r="D28" s="157"/>
      <c r="E28" s="157"/>
      <c r="F28" s="157"/>
      <c r="G28" s="146" t="s">
        <v>70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T28" s="59" t="s">
        <v>67</v>
      </c>
      <c r="U28" s="58"/>
      <c r="V28" s="58"/>
      <c r="W28" s="58"/>
      <c r="X28" s="58"/>
      <c r="Y28" s="58"/>
      <c r="Z28" s="58"/>
      <c r="AA28" s="58"/>
      <c r="AB28" s="58"/>
      <c r="AC28" s="51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2:54" s="47" customFormat="1" ht="14.1" customHeight="1">
      <c r="B29" s="52"/>
      <c r="C29" s="157"/>
      <c r="D29" s="157"/>
      <c r="E29" s="157"/>
      <c r="F29" s="157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AC29" s="51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2:54" s="47" customFormat="1" ht="19.5" customHeight="1">
      <c r="B30" s="52"/>
      <c r="C30" s="158" t="s">
        <v>116</v>
      </c>
      <c r="D30" s="157"/>
      <c r="E30" s="157"/>
      <c r="F30" s="157"/>
      <c r="G30" s="145" t="s">
        <v>71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U30" s="160" t="s">
        <v>68</v>
      </c>
      <c r="V30" s="160"/>
      <c r="W30" s="160"/>
      <c r="X30" s="160"/>
      <c r="Y30" s="161"/>
      <c r="Z30" s="162"/>
      <c r="AA30" s="162"/>
      <c r="AB30" s="163"/>
      <c r="AC30" s="51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2:54" s="47" customFormat="1" ht="19.5" customHeight="1">
      <c r="B31" s="52"/>
      <c r="C31" s="157" t="s">
        <v>117</v>
      </c>
      <c r="D31" s="157"/>
      <c r="E31" s="157"/>
      <c r="F31" s="157"/>
      <c r="G31" s="145" t="s">
        <v>72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U31" s="57"/>
      <c r="X31" s="56"/>
      <c r="Y31" s="57"/>
      <c r="AB31" s="56"/>
      <c r="AC31" s="51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2:54" s="47" customFormat="1" ht="19.5" customHeight="1">
      <c r="B32" s="52"/>
      <c r="C32" s="158" t="s">
        <v>118</v>
      </c>
      <c r="D32" s="157"/>
      <c r="E32" s="157"/>
      <c r="F32" s="157"/>
      <c r="G32" s="145" t="s">
        <v>73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U32" s="57"/>
      <c r="X32" s="56"/>
      <c r="Y32" s="57"/>
      <c r="AB32" s="56"/>
      <c r="AC32" s="51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2:64" s="47" customFormat="1" ht="19.5" customHeight="1">
      <c r="B33" s="52"/>
      <c r="C33" s="157" t="s">
        <v>119</v>
      </c>
      <c r="D33" s="159"/>
      <c r="E33" s="159"/>
      <c r="F33" s="15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U33" s="55"/>
      <c r="V33" s="54"/>
      <c r="W33" s="54"/>
      <c r="X33" s="53"/>
      <c r="Y33" s="55"/>
      <c r="Z33" s="54"/>
      <c r="AA33" s="54"/>
      <c r="AB33" s="53"/>
      <c r="AC33" s="51"/>
    </row>
    <row r="34" spans="2:64" s="47" customFormat="1" ht="20.100000000000001" customHeight="1">
      <c r="B34" s="5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AC34" s="51"/>
    </row>
    <row r="35" spans="2:64" s="47" customFormat="1" ht="14.1" customHeight="1">
      <c r="B35" s="52"/>
      <c r="C35" s="147" t="s">
        <v>74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51"/>
    </row>
    <row r="36" spans="2:64" s="47" customFormat="1" ht="14.1" customHeight="1">
      <c r="B36" s="52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0"/>
      <c r="AC36" s="51"/>
    </row>
    <row r="37" spans="2:64" s="47" customFormat="1" ht="9.6" customHeight="1">
      <c r="B37" s="52"/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3"/>
      <c r="AC37" s="51"/>
    </row>
    <row r="38" spans="2:64" s="47" customFormat="1" ht="14.1" customHeight="1">
      <c r="B38" s="52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3"/>
      <c r="AC38" s="51"/>
    </row>
    <row r="39" spans="2:64" s="47" customFormat="1" ht="14.1" customHeight="1">
      <c r="B39" s="52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3"/>
      <c r="AC39" s="51"/>
    </row>
    <row r="40" spans="2:64" s="47" customFormat="1" ht="14.1" customHeight="1">
      <c r="B40" s="52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  <c r="AC40" s="51"/>
    </row>
    <row r="41" spans="2:64" s="47" customFormat="1" ht="14.1" customHeight="1">
      <c r="B41" s="52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51"/>
    </row>
    <row r="42" spans="2:64" s="47" customFormat="1" ht="14.1" customHeight="1">
      <c r="B42" s="52"/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51"/>
    </row>
    <row r="43" spans="2:64" s="47" customFormat="1" ht="14.1" customHeight="1">
      <c r="B43" s="52"/>
      <c r="AC43" s="51"/>
    </row>
    <row r="44" spans="2:64" s="47" customFormat="1" ht="14.1" customHeight="1" thickBot="1"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8"/>
    </row>
    <row r="45" spans="2:64" s="47" customFormat="1" ht="13.5" customHeight="1" thickTop="1"/>
    <row r="47" spans="2:64" ht="24">
      <c r="BJ47" s="107" t="s">
        <v>120</v>
      </c>
      <c r="BK47" s="70"/>
      <c r="BL47" s="70"/>
    </row>
    <row r="48" spans="2:64" ht="24">
      <c r="BJ48" s="107" t="s">
        <v>121</v>
      </c>
      <c r="BK48" s="70"/>
      <c r="BL48" s="70"/>
    </row>
    <row r="49" spans="62:65" ht="24">
      <c r="BJ49" s="107" t="s">
        <v>122</v>
      </c>
      <c r="BK49" s="70"/>
      <c r="BL49" s="70"/>
    </row>
    <row r="50" spans="62:65" ht="24">
      <c r="BJ50" s="107" t="s">
        <v>123</v>
      </c>
      <c r="BK50" s="70"/>
      <c r="BL50" s="70"/>
    </row>
    <row r="51" spans="62:65" ht="24">
      <c r="BJ51" s="107" t="s">
        <v>124</v>
      </c>
      <c r="BK51" s="70"/>
      <c r="BL51" s="70"/>
    </row>
    <row r="52" spans="62:65" ht="24">
      <c r="BJ52" s="107" t="s">
        <v>125</v>
      </c>
      <c r="BK52" s="70"/>
      <c r="BL52" s="70"/>
    </row>
    <row r="53" spans="62:65" ht="24">
      <c r="BJ53" s="107" t="s">
        <v>126</v>
      </c>
      <c r="BK53" s="70"/>
      <c r="BL53" s="70"/>
    </row>
    <row r="54" spans="62:65" ht="19.5">
      <c r="BJ54" s="46"/>
    </row>
    <row r="55" spans="62:65" ht="24">
      <c r="BJ55" s="107" t="s">
        <v>127</v>
      </c>
    </row>
    <row r="56" spans="62:65" ht="24">
      <c r="BJ56" s="107" t="s">
        <v>128</v>
      </c>
    </row>
    <row r="57" spans="62:65" ht="24">
      <c r="BJ57" s="107" t="s">
        <v>129</v>
      </c>
    </row>
    <row r="58" spans="62:65" ht="19.5">
      <c r="BM58" s="46"/>
    </row>
    <row r="59" spans="62:65" ht="19.5">
      <c r="BM59" s="46"/>
    </row>
    <row r="60" spans="62:65" ht="19.5">
      <c r="BM60" s="46"/>
    </row>
    <row r="61" spans="62:65" ht="19.5">
      <c r="BM61" s="46"/>
    </row>
    <row r="62" spans="62:65" ht="19.5">
      <c r="BM62" s="46"/>
    </row>
  </sheetData>
  <mergeCells count="25">
    <mergeCell ref="C35:AB35"/>
    <mergeCell ref="C36:AB42"/>
    <mergeCell ref="C28:F29"/>
    <mergeCell ref="C27:F27"/>
    <mergeCell ref="C33:F33"/>
    <mergeCell ref="G33:R33"/>
    <mergeCell ref="C30:F30"/>
    <mergeCell ref="G30:R30"/>
    <mergeCell ref="C31:F31"/>
    <mergeCell ref="G31:R31"/>
    <mergeCell ref="C32:F32"/>
    <mergeCell ref="G32:R32"/>
    <mergeCell ref="U30:X30"/>
    <mergeCell ref="Y30:AB30"/>
    <mergeCell ref="M14:T14"/>
    <mergeCell ref="P16:S16"/>
    <mergeCell ref="T21:AB22"/>
    <mergeCell ref="G27:R27"/>
    <mergeCell ref="G28:R29"/>
    <mergeCell ref="I4:V4"/>
    <mergeCell ref="U6:W6"/>
    <mergeCell ref="X6:AB6"/>
    <mergeCell ref="C7:S7"/>
    <mergeCell ref="U7:W7"/>
    <mergeCell ref="X7:AB7"/>
  </mergeCells>
  <phoneticPr fontId="1"/>
  <hyperlinks>
    <hyperlink ref="T26" r:id="rId1" display="TEL:000-0000-0000" xr:uid="{0604E2E0-8CE9-4A37-A1CB-7147DEE4C561}"/>
  </hyperlinks>
  <printOptions horizontalCentered="1" verticalCentered="1"/>
  <pageMargins left="0.23622047244094491" right="0.23622047244094491" top="0" bottom="0" header="0.31496062992125984" footer="0.31496062992125984"/>
  <pageSetup paperSize="9" scale="29" orientation="portrait" r:id="rId2"/>
  <rowBreaks count="1" manualBreakCount="1">
    <brk id="45" max="16383" man="1"/>
  </rowBreaks>
  <colBreaks count="1" manualBreakCount="1">
    <brk id="29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92A9-1103-4F60-99AB-E46F88242CE2}">
  <sheetPr>
    <pageSetUpPr fitToPage="1"/>
  </sheetPr>
  <dimension ref="A1:R34"/>
  <sheetViews>
    <sheetView view="pageBreakPreview" topLeftCell="A13" zoomScale="85" zoomScaleNormal="100" zoomScaleSheetLayoutView="85" workbookViewId="0">
      <selection activeCell="P11" sqref="P11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"&amp;8&amp;" of "&amp;COUNT(Breakdown!$H$6:$H$33)+1</f>
        <v>Page 8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Breakdown!B12&amp;"." &amp; Breakdown!C12</f>
        <v>7.Item G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108</v>
      </c>
      <c r="D7" s="119"/>
      <c r="E7" s="133">
        <v>1</v>
      </c>
      <c r="F7" s="134" t="s">
        <v>84</v>
      </c>
      <c r="G7" s="135">
        <v>7000</v>
      </c>
      <c r="H7" s="135">
        <f t="shared" ref="H7:H33" si="0">IF(AND(E7="",G7=""),"",E7*G7)</f>
        <v>7000</v>
      </c>
      <c r="I7" s="119" t="s">
        <v>26</v>
      </c>
      <c r="J7" s="38" t="s">
        <v>0</v>
      </c>
      <c r="N7" s="136">
        <v>1</v>
      </c>
      <c r="O7" s="127">
        <v>6000</v>
      </c>
      <c r="P7" s="127">
        <f>IF(AND($N7="",$O7=""),"",$N7*$O7)</f>
        <v>6000</v>
      </c>
      <c r="Q7" s="129">
        <f>IF($H7="","",$H7-IF($P7="",0,$P7))</f>
        <v>1000</v>
      </c>
      <c r="R7" s="130" t="str">
        <f>IF(Q7="","",ROUND(Q7/H7 *100,1) &amp; "%")</f>
        <v>14.3%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si="0"/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7000</v>
      </c>
      <c r="I34" s="126"/>
      <c r="J34" s="38" t="s">
        <v>0</v>
      </c>
      <c r="N34" s="137"/>
      <c r="O34" s="137"/>
      <c r="P34" s="129">
        <f>SUM(P7:P33)</f>
        <v>6000</v>
      </c>
      <c r="Q34" s="129">
        <f>IF(H34="","",H34-IF(P34="",0,P34))</f>
        <v>1000</v>
      </c>
      <c r="R34" s="130" t="str">
        <f>IF(Q34="","",ROUND(Q34/H34 *100,1) &amp; "%")</f>
        <v>14.3%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6B5B-95AC-4D4E-81EF-3A22B19BA99F}">
  <sheetPr>
    <pageSetUpPr fitToPage="1"/>
  </sheetPr>
  <dimension ref="A1:R34"/>
  <sheetViews>
    <sheetView view="pageBreakPreview" topLeftCell="A13" zoomScale="85" zoomScaleNormal="100" zoomScaleSheetLayoutView="85" workbookViewId="0">
      <selection activeCell="O14" sqref="O14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"&amp;9&amp;" of "&amp;COUNT(Breakdown!$H$6:$H$33)+1</f>
        <v>Page 9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Breakdown!B13&amp;"." &amp; Breakdown!C13</f>
        <v>8.Item H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109</v>
      </c>
      <c r="D7" s="119"/>
      <c r="E7" s="133">
        <v>1</v>
      </c>
      <c r="F7" s="134" t="s">
        <v>84</v>
      </c>
      <c r="G7" s="135">
        <v>8000</v>
      </c>
      <c r="H7" s="135">
        <f t="shared" ref="H7:H33" si="0">IF(AND(E7="",G7=""),"",E7*G7)</f>
        <v>8000</v>
      </c>
      <c r="I7" s="119" t="s">
        <v>26</v>
      </c>
      <c r="J7" s="38" t="s">
        <v>0</v>
      </c>
      <c r="N7" s="136">
        <v>1</v>
      </c>
      <c r="O7" s="127">
        <v>7000</v>
      </c>
      <c r="P7" s="127">
        <f>IF(AND($N7="",$O7=""),"",$N7*$O7)</f>
        <v>7000</v>
      </c>
      <c r="Q7" s="129">
        <f>IF($H7="","",$H7-IF($P7="",0,$P7))</f>
        <v>1000</v>
      </c>
      <c r="R7" s="130" t="str">
        <f>IF(Q7="","",ROUND(Q7/H7 *100,1) &amp; "%")</f>
        <v>12.5%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si="0"/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8000</v>
      </c>
      <c r="I34" s="126"/>
      <c r="J34" s="38" t="s">
        <v>0</v>
      </c>
      <c r="N34" s="137"/>
      <c r="O34" s="137"/>
      <c r="P34" s="129">
        <f>SUM(P7:P33)</f>
        <v>7000</v>
      </c>
      <c r="Q34" s="129">
        <f>IF(H34="","",H34-IF(P34="",0,P34))</f>
        <v>1000</v>
      </c>
      <c r="R34" s="130" t="str">
        <f>IF(Q34="","",ROUND(Q34/H34 *100,1) &amp; "%")</f>
        <v>12.5%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6CBB-AB25-4CBB-BD0C-54D974381F70}">
  <sheetPr>
    <pageSetUpPr fitToPage="1"/>
  </sheetPr>
  <dimension ref="A1:R34"/>
  <sheetViews>
    <sheetView view="pageBreakPreview" zoomScale="85" zoomScaleNormal="100" zoomScaleSheetLayoutView="85" workbookViewId="0">
      <selection activeCell="N5" sqref="N5:R5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"&amp;10&amp;" of "&amp;COUNT(Breakdown!$H$6:$H$33)+1</f>
        <v>Page 10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Breakdown!B14&amp;"." &amp; Breakdown!C14</f>
        <v>9.Item I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110</v>
      </c>
      <c r="D7" s="119"/>
      <c r="E7" s="133">
        <v>1</v>
      </c>
      <c r="F7" s="134" t="s">
        <v>84</v>
      </c>
      <c r="G7" s="135">
        <v>9000</v>
      </c>
      <c r="H7" s="135">
        <f t="shared" ref="H7:H33" si="0">IF(AND(E7="",G7=""),"",E7*G7)</f>
        <v>9000</v>
      </c>
      <c r="I7" s="119" t="s">
        <v>26</v>
      </c>
      <c r="J7" s="38" t="s">
        <v>0</v>
      </c>
      <c r="N7" s="136">
        <v>1</v>
      </c>
      <c r="O7" s="127">
        <v>8000</v>
      </c>
      <c r="P7" s="127">
        <f>IF(AND($N7="",$O7=""),"",$N7*$O7)</f>
        <v>8000</v>
      </c>
      <c r="Q7" s="129">
        <f>IF($H7="","",$H7-IF($P7="",0,$P7))</f>
        <v>1000</v>
      </c>
      <c r="R7" s="130" t="str">
        <f>IF(Q7="","",ROUND(Q7/H7 *100,1) &amp; "%")</f>
        <v>11.1%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si="0"/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9000</v>
      </c>
      <c r="I34" s="126"/>
      <c r="J34" s="38" t="s">
        <v>0</v>
      </c>
      <c r="N34" s="137"/>
      <c r="O34" s="137"/>
      <c r="P34" s="129">
        <f>SUM(P7:P33)</f>
        <v>8000</v>
      </c>
      <c r="Q34" s="129">
        <f>IF(H34="","",H34-IF(P34="",0,P34))</f>
        <v>1000</v>
      </c>
      <c r="R34" s="130" t="str">
        <f>IF(Q34="","",ROUND(Q34/H34 *100,1) &amp; "%")</f>
        <v>11.1%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9C7-40C9-409B-819A-F3BEBA54272D}">
  <sheetPr>
    <pageSetUpPr fitToPage="1"/>
  </sheetPr>
  <dimension ref="A1:R34"/>
  <sheetViews>
    <sheetView view="pageBreakPreview" zoomScale="85" zoomScaleNormal="100" zoomScaleSheetLayoutView="85" workbookViewId="0">
      <selection activeCell="P16" sqref="P16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"&amp;11&amp;" of "&amp;COUNT(Breakdown!$H$6:$H$33)+1</f>
        <v>Page 11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Breakdown!B15&amp;"." &amp; Breakdown!C15</f>
        <v>10.Item J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111</v>
      </c>
      <c r="D7" s="119"/>
      <c r="E7" s="133">
        <v>1</v>
      </c>
      <c r="F7" s="134" t="s">
        <v>84</v>
      </c>
      <c r="G7" s="135">
        <v>10000</v>
      </c>
      <c r="H7" s="135">
        <f>IF(AND(E7="",G7=""),"",E7*G7)</f>
        <v>10000</v>
      </c>
      <c r="I7" s="119" t="s">
        <v>26</v>
      </c>
      <c r="J7" s="38" t="s">
        <v>0</v>
      </c>
      <c r="N7" s="136">
        <v>1</v>
      </c>
      <c r="O7" s="127">
        <v>9000</v>
      </c>
      <c r="P7" s="127">
        <f>IF(AND($N7="",$O7=""),"",$N7*$O7)</f>
        <v>9000</v>
      </c>
      <c r="Q7" s="129">
        <f t="shared" ref="Q7:Q33" si="0">IF($H7="","",$H7-IF($P7="",0,$P7))</f>
        <v>1000</v>
      </c>
      <c r="R7" s="130" t="str">
        <f t="shared" ref="R7:R34" si="1">IF(Q7="","",ROUND(Q7/H7 *100,1) &amp; "%")</f>
        <v>10%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ref="H8:H33" si="2">IF(AND(E8="",G8=""),"",E8*G8)</f>
        <v/>
      </c>
      <c r="I8" s="126"/>
      <c r="J8" s="38" t="s">
        <v>0</v>
      </c>
      <c r="N8" s="136"/>
      <c r="O8" s="127"/>
      <c r="P8" s="127"/>
      <c r="Q8" s="129" t="str">
        <f t="shared" si="0"/>
        <v/>
      </c>
      <c r="R8" s="130" t="str">
        <f t="shared" si="1"/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2"/>
        <v/>
      </c>
      <c r="I9" s="126"/>
      <c r="J9" s="38" t="s">
        <v>0</v>
      </c>
      <c r="N9" s="136"/>
      <c r="O9" s="127"/>
      <c r="P9" s="127"/>
      <c r="Q9" s="129" t="str">
        <f t="shared" si="0"/>
        <v/>
      </c>
      <c r="R9" s="130" t="str">
        <f t="shared" si="1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2"/>
        <v/>
      </c>
      <c r="I10" s="126"/>
      <c r="J10" s="38" t="s">
        <v>0</v>
      </c>
      <c r="N10" s="136"/>
      <c r="O10" s="127"/>
      <c r="P10" s="127"/>
      <c r="Q10" s="129" t="str">
        <f t="shared" si="0"/>
        <v/>
      </c>
      <c r="R10" s="130" t="str">
        <f t="shared" si="1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2"/>
        <v/>
      </c>
      <c r="I11" s="126"/>
      <c r="J11" s="38" t="s">
        <v>0</v>
      </c>
      <c r="N11" s="136"/>
      <c r="O11" s="127"/>
      <c r="P11" s="127"/>
      <c r="Q11" s="129" t="str">
        <f t="shared" si="0"/>
        <v/>
      </c>
      <c r="R11" s="130" t="str">
        <f t="shared" si="1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2"/>
        <v/>
      </c>
      <c r="I12" s="126"/>
      <c r="J12" s="38" t="s">
        <v>0</v>
      </c>
      <c r="N12" s="136"/>
      <c r="O12" s="127"/>
      <c r="P12" s="127"/>
      <c r="Q12" s="129" t="str">
        <f t="shared" si="0"/>
        <v/>
      </c>
      <c r="R12" s="130" t="str">
        <f t="shared" si="1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2"/>
        <v/>
      </c>
      <c r="I13" s="126"/>
      <c r="J13" s="38" t="s">
        <v>0</v>
      </c>
      <c r="N13" s="136"/>
      <c r="O13" s="127"/>
      <c r="P13" s="127"/>
      <c r="Q13" s="129" t="str">
        <f t="shared" si="0"/>
        <v/>
      </c>
      <c r="R13" s="130" t="str">
        <f t="shared" si="1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2"/>
        <v/>
      </c>
      <c r="I14" s="126"/>
      <c r="J14" s="38"/>
      <c r="N14" s="136"/>
      <c r="O14" s="127"/>
      <c r="P14" s="127"/>
      <c r="Q14" s="129" t="str">
        <f t="shared" si="0"/>
        <v/>
      </c>
      <c r="R14" s="130" t="str">
        <f t="shared" si="1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2"/>
        <v/>
      </c>
      <c r="I15" s="126"/>
      <c r="J15" s="38"/>
      <c r="N15" s="136"/>
      <c r="O15" s="127"/>
      <c r="P15" s="127"/>
      <c r="Q15" s="129" t="str">
        <f t="shared" si="0"/>
        <v/>
      </c>
      <c r="R15" s="130" t="str">
        <f t="shared" si="1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2"/>
        <v/>
      </c>
      <c r="I16" s="126"/>
      <c r="J16" s="38"/>
      <c r="N16" s="136"/>
      <c r="O16" s="127"/>
      <c r="P16" s="127"/>
      <c r="Q16" s="129" t="str">
        <f t="shared" si="0"/>
        <v/>
      </c>
      <c r="R16" s="130" t="str">
        <f t="shared" si="1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2"/>
        <v/>
      </c>
      <c r="I17" s="126"/>
      <c r="J17" s="38"/>
      <c r="N17" s="136"/>
      <c r="O17" s="127"/>
      <c r="P17" s="127"/>
      <c r="Q17" s="129" t="str">
        <f t="shared" si="0"/>
        <v/>
      </c>
      <c r="R17" s="130" t="str">
        <f t="shared" si="1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2"/>
        <v/>
      </c>
      <c r="I18" s="126"/>
      <c r="J18" s="38" t="s">
        <v>0</v>
      </c>
      <c r="N18" s="136"/>
      <c r="O18" s="127"/>
      <c r="P18" s="127"/>
      <c r="Q18" s="129" t="str">
        <f t="shared" si="0"/>
        <v/>
      </c>
      <c r="R18" s="130" t="str">
        <f t="shared" si="1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2"/>
        <v/>
      </c>
      <c r="I19" s="126"/>
      <c r="J19" s="38" t="s">
        <v>0</v>
      </c>
      <c r="N19" s="136"/>
      <c r="O19" s="127"/>
      <c r="P19" s="127"/>
      <c r="Q19" s="129" t="str">
        <f t="shared" si="0"/>
        <v/>
      </c>
      <c r="R19" s="130" t="str">
        <f t="shared" si="1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2"/>
        <v/>
      </c>
      <c r="I20" s="126"/>
      <c r="J20" s="38" t="s">
        <v>0</v>
      </c>
      <c r="N20" s="136"/>
      <c r="O20" s="127"/>
      <c r="P20" s="127"/>
      <c r="Q20" s="129" t="str">
        <f t="shared" si="0"/>
        <v/>
      </c>
      <c r="R20" s="130" t="str">
        <f t="shared" si="1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2"/>
        <v/>
      </c>
      <c r="I21" s="126"/>
      <c r="J21" s="38" t="s">
        <v>0</v>
      </c>
      <c r="N21" s="136"/>
      <c r="O21" s="127"/>
      <c r="P21" s="127"/>
      <c r="Q21" s="129" t="str">
        <f t="shared" si="0"/>
        <v/>
      </c>
      <c r="R21" s="130" t="str">
        <f t="shared" si="1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2"/>
        <v/>
      </c>
      <c r="I22" s="126"/>
      <c r="J22" s="38" t="s">
        <v>0</v>
      </c>
      <c r="N22" s="136"/>
      <c r="O22" s="127"/>
      <c r="P22" s="127"/>
      <c r="Q22" s="129" t="str">
        <f t="shared" si="0"/>
        <v/>
      </c>
      <c r="R22" s="130" t="str">
        <f t="shared" si="1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2"/>
        <v/>
      </c>
      <c r="I23" s="126"/>
      <c r="J23" s="38" t="s">
        <v>0</v>
      </c>
      <c r="N23" s="136"/>
      <c r="O23" s="127"/>
      <c r="P23" s="127"/>
      <c r="Q23" s="129" t="str">
        <f t="shared" si="0"/>
        <v/>
      </c>
      <c r="R23" s="130" t="str">
        <f t="shared" si="1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2"/>
        <v/>
      </c>
      <c r="I24" s="126"/>
      <c r="J24" s="38" t="s">
        <v>0</v>
      </c>
      <c r="N24" s="136"/>
      <c r="O24" s="127"/>
      <c r="P24" s="127"/>
      <c r="Q24" s="129" t="str">
        <f t="shared" si="0"/>
        <v/>
      </c>
      <c r="R24" s="130" t="str">
        <f t="shared" si="1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2"/>
        <v/>
      </c>
      <c r="I25" s="126"/>
      <c r="J25" s="38" t="s">
        <v>0</v>
      </c>
      <c r="N25" s="136"/>
      <c r="O25" s="127"/>
      <c r="P25" s="127"/>
      <c r="Q25" s="129" t="str">
        <f t="shared" si="0"/>
        <v/>
      </c>
      <c r="R25" s="130" t="str">
        <f t="shared" si="1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2"/>
        <v/>
      </c>
      <c r="I26" s="126"/>
      <c r="J26" s="38" t="s">
        <v>0</v>
      </c>
      <c r="N26" s="136"/>
      <c r="O26" s="127"/>
      <c r="P26" s="127"/>
      <c r="Q26" s="129" t="str">
        <f t="shared" si="0"/>
        <v/>
      </c>
      <c r="R26" s="130" t="str">
        <f t="shared" si="1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2"/>
        <v/>
      </c>
      <c r="I27" s="126"/>
      <c r="J27" s="38" t="s">
        <v>0</v>
      </c>
      <c r="N27" s="136"/>
      <c r="O27" s="127"/>
      <c r="P27" s="127"/>
      <c r="Q27" s="129" t="str">
        <f t="shared" si="0"/>
        <v/>
      </c>
      <c r="R27" s="130" t="str">
        <f t="shared" si="1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2"/>
        <v/>
      </c>
      <c r="I28" s="126"/>
      <c r="J28" s="38" t="s">
        <v>0</v>
      </c>
      <c r="N28" s="136"/>
      <c r="O28" s="127"/>
      <c r="P28" s="127"/>
      <c r="Q28" s="129" t="str">
        <f t="shared" si="0"/>
        <v/>
      </c>
      <c r="R28" s="130" t="str">
        <f t="shared" si="1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2"/>
        <v/>
      </c>
      <c r="I29" s="126"/>
      <c r="J29" s="38" t="s">
        <v>0</v>
      </c>
      <c r="N29" s="136"/>
      <c r="O29" s="127"/>
      <c r="P29" s="127"/>
      <c r="Q29" s="129" t="str">
        <f t="shared" si="0"/>
        <v/>
      </c>
      <c r="R29" s="130" t="str">
        <f t="shared" si="1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2"/>
        <v/>
      </c>
      <c r="I30" s="126"/>
      <c r="J30" s="38" t="s">
        <v>0</v>
      </c>
      <c r="N30" s="136"/>
      <c r="O30" s="127"/>
      <c r="P30" s="127"/>
      <c r="Q30" s="129" t="str">
        <f t="shared" si="0"/>
        <v/>
      </c>
      <c r="R30" s="130" t="str">
        <f t="shared" si="1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2"/>
        <v/>
      </c>
      <c r="I31" s="126"/>
      <c r="J31" s="38" t="s">
        <v>0</v>
      </c>
      <c r="N31" s="136"/>
      <c r="O31" s="127"/>
      <c r="P31" s="127"/>
      <c r="Q31" s="129" t="str">
        <f t="shared" si="0"/>
        <v/>
      </c>
      <c r="R31" s="130" t="str">
        <f t="shared" si="1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2"/>
        <v/>
      </c>
      <c r="I32" s="126"/>
      <c r="J32" s="38" t="s">
        <v>0</v>
      </c>
      <c r="N32" s="136"/>
      <c r="O32" s="127"/>
      <c r="P32" s="127"/>
      <c r="Q32" s="129" t="str">
        <f t="shared" si="0"/>
        <v/>
      </c>
      <c r="R32" s="130" t="str">
        <f t="shared" si="1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2"/>
        <v/>
      </c>
      <c r="I33" s="126"/>
      <c r="J33" s="38" t="s">
        <v>0</v>
      </c>
      <c r="N33" s="136"/>
      <c r="O33" s="127"/>
      <c r="P33" s="127"/>
      <c r="Q33" s="129" t="str">
        <f t="shared" si="0"/>
        <v/>
      </c>
      <c r="R33" s="130" t="str">
        <f t="shared" si="1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10000</v>
      </c>
      <c r="I34" s="126"/>
      <c r="J34" s="38" t="s">
        <v>0</v>
      </c>
      <c r="N34" s="137"/>
      <c r="O34" s="137"/>
      <c r="P34" s="129">
        <f>SUM(P7:P33)</f>
        <v>9000</v>
      </c>
      <c r="Q34" s="129">
        <f>IF(H34="","",H34-IF(P34="",0,P34))</f>
        <v>1000</v>
      </c>
      <c r="R34" s="130" t="str">
        <f t="shared" si="1"/>
        <v>10%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>
    <pageSetUpPr fitToPage="1"/>
  </sheetPr>
  <dimension ref="A1:BE45"/>
  <sheetViews>
    <sheetView view="pageBreakPreview" topLeftCell="B2" zoomScale="85" zoomScaleNormal="85" zoomScaleSheetLayoutView="85" zoomScalePageLayoutView="85" workbookViewId="0">
      <selection activeCell="C36" sqref="C36:AB42"/>
    </sheetView>
  </sheetViews>
  <sheetFormatPr defaultColWidth="3.125" defaultRowHeight="15.75"/>
  <cols>
    <col min="1" max="1" width="4.125" style="1" hidden="1" customWidth="1"/>
    <col min="2" max="2" width="3.75" style="1" customWidth="1"/>
    <col min="3" max="3" width="3.375" style="1" customWidth="1"/>
    <col min="4" max="27" width="3" style="1" customWidth="1"/>
    <col min="28" max="28" width="3.375" style="1" customWidth="1"/>
    <col min="29" max="29" width="3.75" style="1" customWidth="1"/>
    <col min="30" max="30" width="3.125" style="1" customWidth="1"/>
    <col min="31" max="34" width="3.125" style="1"/>
    <col min="35" max="35" width="4" style="1" bestFit="1" customWidth="1"/>
    <col min="36" max="16384" width="3.125" style="1"/>
  </cols>
  <sheetData>
    <row r="1" spans="2:57" customFormat="1" ht="20.25" hidden="1" customHeight="1" thickBot="1"/>
    <row r="2" spans="2:57" customFormat="1" ht="20.100000000000001" customHeight="1" thickTop="1"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7"/>
    </row>
    <row r="3" spans="2:57" customFormat="1" ht="12.75" customHeight="1">
      <c r="B3" s="9"/>
      <c r="AC3" s="10"/>
    </row>
    <row r="4" spans="2:57" customFormat="1" ht="35.25" customHeight="1">
      <c r="B4" s="20"/>
      <c r="C4" s="15"/>
      <c r="D4" s="15"/>
      <c r="E4" s="15"/>
      <c r="F4" s="15"/>
      <c r="G4" s="15"/>
      <c r="H4" s="15"/>
      <c r="I4" s="138" t="s">
        <v>54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5"/>
      <c r="X4" s="15"/>
      <c r="Y4" s="15"/>
      <c r="Z4" s="15"/>
      <c r="AA4" s="15"/>
      <c r="AB4" s="15"/>
      <c r="AC4" s="19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2:57" customFormat="1" ht="16.5" customHeight="1">
      <c r="B5" s="9"/>
      <c r="AC5" s="19"/>
    </row>
    <row r="6" spans="2:57" customFormat="1" ht="30" customHeight="1">
      <c r="B6" s="9"/>
      <c r="U6" s="139" t="s">
        <v>56</v>
      </c>
      <c r="V6" s="139"/>
      <c r="W6" s="139"/>
      <c r="X6" s="189" t="s">
        <v>52</v>
      </c>
      <c r="Y6" s="189"/>
      <c r="Z6" s="189"/>
      <c r="AA6" s="189"/>
      <c r="AB6" s="189"/>
      <c r="AC6" s="10"/>
    </row>
    <row r="7" spans="2:57" customFormat="1" ht="30" customHeight="1">
      <c r="B7" s="9"/>
      <c r="C7" s="141" t="s">
        <v>55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U7" s="139" t="s">
        <v>57</v>
      </c>
      <c r="V7" s="139"/>
      <c r="W7" s="139"/>
      <c r="X7" s="140" t="s">
        <v>58</v>
      </c>
      <c r="Y7" s="140"/>
      <c r="Z7" s="140"/>
      <c r="AA7" s="140"/>
      <c r="AB7" s="140"/>
      <c r="AC7" s="10"/>
      <c r="AF7" s="188" t="s">
        <v>76</v>
      </c>
      <c r="AG7" s="188"/>
      <c r="AH7" s="188"/>
      <c r="AI7" s="108">
        <v>10</v>
      </c>
      <c r="AJ7" s="109" t="s">
        <v>53</v>
      </c>
    </row>
    <row r="8" spans="2:57" customFormat="1" ht="17.25" customHeight="1">
      <c r="B8" s="9"/>
      <c r="C8" s="32"/>
      <c r="AC8" s="10"/>
    </row>
    <row r="9" spans="2:57" customFormat="1" ht="17.25" customHeight="1">
      <c r="B9" s="9"/>
      <c r="C9" s="26"/>
      <c r="AC9" s="10"/>
    </row>
    <row r="10" spans="2:57" customFormat="1" ht="14.1" customHeight="1">
      <c r="B10" s="9"/>
      <c r="AC10" s="19"/>
    </row>
    <row r="11" spans="2:57" customFormat="1" ht="17.25" customHeight="1">
      <c r="B11" s="9"/>
      <c r="C11" s="26"/>
      <c r="AC11" s="10"/>
    </row>
    <row r="12" spans="2:57" customFormat="1" ht="18.75" customHeight="1">
      <c r="B12" s="9"/>
      <c r="C12" s="21"/>
      <c r="AC12" s="10"/>
    </row>
    <row r="13" spans="2:57" customFormat="1" ht="8.4499999999999993" customHeight="1">
      <c r="B13" s="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AC13" s="10"/>
    </row>
    <row r="14" spans="2:57" s="22" customFormat="1" ht="30" customHeight="1">
      <c r="B14" s="23"/>
      <c r="G14" s="40"/>
      <c r="H14" s="93" t="s">
        <v>59</v>
      </c>
      <c r="I14" s="40"/>
      <c r="J14" s="40"/>
      <c r="K14" s="40"/>
      <c r="L14" s="41"/>
      <c r="M14" s="184">
        <f>IF(Breakdown!H34="","",Breakdown!H34+Cover!P16)</f>
        <v>60500</v>
      </c>
      <c r="N14" s="184"/>
      <c r="O14" s="184"/>
      <c r="P14" s="184"/>
      <c r="Q14" s="184"/>
      <c r="R14" s="184"/>
      <c r="S14" s="184"/>
      <c r="T14" s="184"/>
      <c r="U14" s="42"/>
      <c r="V14" s="42"/>
      <c r="W14" s="42"/>
      <c r="X14" s="39"/>
      <c r="AC14" s="24"/>
    </row>
    <row r="15" spans="2:57" s="3" customFormat="1" ht="8.4499999999999993" customHeight="1">
      <c r="B15" s="11"/>
      <c r="G15" s="43"/>
      <c r="H15" s="43"/>
      <c r="I15" s="43"/>
      <c r="J15" s="43"/>
      <c r="K15" s="43"/>
      <c r="L15" s="43"/>
      <c r="M15" s="4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3"/>
      <c r="AC15" s="12"/>
    </row>
    <row r="16" spans="2:57" customFormat="1" ht="18" customHeight="1">
      <c r="B16" s="9"/>
      <c r="H16" s="100" t="s">
        <v>60</v>
      </c>
      <c r="I16" s="33"/>
      <c r="J16" s="33"/>
      <c r="K16" s="33"/>
      <c r="L16" s="33"/>
      <c r="M16" s="1"/>
      <c r="N16" s="1"/>
      <c r="O16" s="1"/>
      <c r="P16" s="185">
        <f>IF(Breakdown!H34="","",Breakdown!H34*AI7/100)</f>
        <v>5500</v>
      </c>
      <c r="Q16" s="185"/>
      <c r="R16" s="185"/>
      <c r="S16" s="185"/>
      <c r="T16" s="99" t="s">
        <v>61</v>
      </c>
      <c r="U16" s="33"/>
      <c r="V16" s="33"/>
      <c r="W16" s="33"/>
      <c r="X16" s="33"/>
      <c r="AC16" s="10"/>
    </row>
    <row r="17" spans="2:47" customFormat="1" ht="14.1" customHeight="1">
      <c r="B17" s="9"/>
      <c r="AC17" s="10"/>
    </row>
    <row r="18" spans="2:47" customFormat="1" ht="14.1" customHeight="1">
      <c r="B18" s="9"/>
      <c r="AC18" s="10"/>
    </row>
    <row r="19" spans="2:47" customFormat="1" ht="12.75" customHeight="1">
      <c r="B19" s="9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</row>
    <row r="20" spans="2:47" customFormat="1" ht="12.75" customHeight="1">
      <c r="B20" s="9"/>
      <c r="S20" s="34"/>
      <c r="AC20" s="35"/>
    </row>
    <row r="21" spans="2:47" customFormat="1" ht="20.100000000000001" customHeight="1">
      <c r="B21" s="9"/>
      <c r="S21" s="34"/>
      <c r="T21" s="186"/>
      <c r="U21" s="186"/>
      <c r="V21" s="186"/>
      <c r="W21" s="186"/>
      <c r="X21" s="186"/>
      <c r="Y21" s="186"/>
      <c r="Z21" s="186"/>
      <c r="AA21" s="186"/>
      <c r="AB21" s="186"/>
      <c r="AC21" s="35"/>
    </row>
    <row r="22" spans="2:47" customFormat="1" ht="20.100000000000001" customHeight="1">
      <c r="B22" s="9"/>
      <c r="I22" s="27"/>
      <c r="J22" s="27"/>
      <c r="K22" s="27"/>
      <c r="L22" s="27"/>
      <c r="M22" s="27"/>
      <c r="N22" s="27"/>
      <c r="O22" s="27"/>
      <c r="P22" s="27"/>
      <c r="S22" s="28"/>
      <c r="T22" s="186"/>
      <c r="U22" s="186"/>
      <c r="V22" s="186"/>
      <c r="W22" s="186"/>
      <c r="X22" s="186"/>
      <c r="Y22" s="186"/>
      <c r="Z22" s="186"/>
      <c r="AA22" s="186"/>
      <c r="AB22" s="186"/>
      <c r="AC22" s="35"/>
    </row>
    <row r="23" spans="2:47" customFormat="1" ht="20.100000000000001" customHeight="1">
      <c r="B23" s="9"/>
      <c r="I23" s="25"/>
      <c r="J23" s="25"/>
      <c r="K23" s="25"/>
      <c r="L23" s="25"/>
      <c r="M23" s="25"/>
      <c r="N23" s="25"/>
      <c r="O23" s="25"/>
      <c r="P23" s="25"/>
      <c r="S23" s="30"/>
      <c r="T23" s="187" t="s">
        <v>62</v>
      </c>
      <c r="U23" s="187"/>
      <c r="V23" s="187"/>
      <c r="W23" s="187"/>
      <c r="X23" s="187"/>
      <c r="Y23" s="187"/>
      <c r="Z23" s="187"/>
      <c r="AA23" s="29"/>
      <c r="AB23" s="29"/>
      <c r="AC23" s="10"/>
    </row>
    <row r="24" spans="2:47" customFormat="1" ht="20.100000000000001" customHeight="1">
      <c r="B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S24" s="30"/>
      <c r="T24" s="101" t="s">
        <v>63</v>
      </c>
      <c r="U24" s="102"/>
      <c r="V24" s="103"/>
      <c r="W24" s="103"/>
      <c r="X24" s="103"/>
      <c r="Y24" s="103"/>
      <c r="Z24" s="103"/>
      <c r="AA24" s="31"/>
      <c r="AB24" s="31"/>
      <c r="AC24" s="10"/>
    </row>
    <row r="25" spans="2:47" customFormat="1" ht="20.100000000000001" customHeight="1">
      <c r="B25" s="9"/>
      <c r="P25" s="25"/>
      <c r="S25" s="30"/>
      <c r="T25" s="101" t="s">
        <v>64</v>
      </c>
      <c r="U25" s="104"/>
      <c r="V25" s="103"/>
      <c r="W25" s="103"/>
      <c r="X25" s="103"/>
      <c r="Y25" s="103"/>
      <c r="Z25" s="103"/>
      <c r="AA25" s="29"/>
      <c r="AB25" s="29"/>
      <c r="AC25" s="10"/>
    </row>
    <row r="26" spans="2:47" customFormat="1" ht="20.100000000000001" customHeight="1">
      <c r="B26" s="9"/>
      <c r="T26" s="110" t="s">
        <v>65</v>
      </c>
      <c r="U26" s="103"/>
      <c r="V26" s="103"/>
      <c r="W26" s="103"/>
      <c r="X26" s="103"/>
      <c r="Y26" s="103"/>
      <c r="Z26" s="103"/>
      <c r="AA26" s="105"/>
      <c r="AB26" s="29"/>
      <c r="AC26" s="10"/>
    </row>
    <row r="27" spans="2:47" customFormat="1" ht="20.100000000000001" customHeight="1">
      <c r="B27" s="9"/>
      <c r="C27" s="175" t="s">
        <v>130</v>
      </c>
      <c r="D27" s="173"/>
      <c r="E27" s="173"/>
      <c r="F27" s="173"/>
      <c r="G27" s="176" t="s">
        <v>69</v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T27" s="110" t="s">
        <v>75</v>
      </c>
      <c r="U27" s="104"/>
      <c r="V27" s="104"/>
      <c r="W27" s="104"/>
      <c r="X27" s="104"/>
      <c r="Y27" s="104"/>
      <c r="Z27" s="104"/>
      <c r="AA27" s="104"/>
      <c r="AC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customFormat="1" ht="20.45" customHeight="1">
      <c r="B28" s="9"/>
      <c r="C28" s="175" t="s">
        <v>131</v>
      </c>
      <c r="D28" s="173"/>
      <c r="E28" s="173"/>
      <c r="F28" s="173"/>
      <c r="G28" s="178" t="s">
        <v>70</v>
      </c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T28" s="102" t="s">
        <v>67</v>
      </c>
      <c r="U28" s="104"/>
      <c r="V28" s="104"/>
      <c r="W28" s="104"/>
      <c r="X28" s="104"/>
      <c r="Y28" s="104"/>
      <c r="Z28" s="104"/>
      <c r="AA28" s="104"/>
      <c r="AC28" s="10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customFormat="1" ht="14.1" customHeight="1">
      <c r="B29" s="9"/>
      <c r="C29" s="173"/>
      <c r="D29" s="173"/>
      <c r="E29" s="173"/>
      <c r="F29" s="173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AC29" s="10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customFormat="1" ht="19.5" customHeight="1">
      <c r="B30" s="9"/>
      <c r="C30" s="175" t="s">
        <v>132</v>
      </c>
      <c r="D30" s="173"/>
      <c r="E30" s="173"/>
      <c r="F30" s="173"/>
      <c r="G30" s="176" t="s">
        <v>71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U30" s="179" t="s">
        <v>68</v>
      </c>
      <c r="V30" s="180"/>
      <c r="W30" s="180"/>
      <c r="X30" s="180"/>
      <c r="Y30" s="181"/>
      <c r="Z30" s="182"/>
      <c r="AA30" s="182"/>
      <c r="AB30" s="183"/>
      <c r="AC30" s="10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customFormat="1" ht="19.5" customHeight="1">
      <c r="B31" s="9"/>
      <c r="C31" s="175" t="s">
        <v>117</v>
      </c>
      <c r="D31" s="173"/>
      <c r="E31" s="173"/>
      <c r="F31" s="173"/>
      <c r="G31" s="176" t="s">
        <v>72</v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U31" s="4"/>
      <c r="X31" s="5"/>
      <c r="Y31" s="4"/>
      <c r="AB31" s="5"/>
      <c r="AC31" s="10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customFormat="1" ht="19.5" customHeight="1">
      <c r="B32" s="9"/>
      <c r="C32" s="175" t="s">
        <v>118</v>
      </c>
      <c r="D32" s="173"/>
      <c r="E32" s="173"/>
      <c r="F32" s="173"/>
      <c r="G32" s="176" t="s">
        <v>73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U32" s="4"/>
      <c r="X32" s="5"/>
      <c r="Y32" s="4"/>
      <c r="AB32" s="5"/>
      <c r="AC32" s="1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customFormat="1" ht="19.5" customHeight="1">
      <c r="B33" s="9"/>
      <c r="C33" s="173" t="s">
        <v>119</v>
      </c>
      <c r="D33" s="173"/>
      <c r="E33" s="173"/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U33" s="6"/>
      <c r="V33" s="2"/>
      <c r="W33" s="2"/>
      <c r="X33" s="7"/>
      <c r="Y33" s="6"/>
      <c r="Z33" s="2"/>
      <c r="AA33" s="2"/>
      <c r="AB33" s="7"/>
      <c r="AC33" s="10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customFormat="1" ht="20.100000000000001" customHeight="1"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AC34" s="10"/>
    </row>
    <row r="35" spans="2:47" customFormat="1" ht="14.1" customHeight="1">
      <c r="B35" s="9"/>
      <c r="C35" s="177" t="s">
        <v>74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0"/>
    </row>
    <row r="36" spans="2:47" customFormat="1" ht="14.1" customHeight="1">
      <c r="B36" s="9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0"/>
    </row>
    <row r="37" spans="2:47" customFormat="1" ht="9.6" customHeight="1">
      <c r="B37" s="9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10"/>
    </row>
    <row r="38" spans="2:47" customFormat="1" ht="14.1" customHeight="1">
      <c r="B38" s="9"/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9"/>
      <c r="AC38" s="10"/>
    </row>
    <row r="39" spans="2:47" customFormat="1" ht="14.1" customHeight="1">
      <c r="B39" s="9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10"/>
    </row>
    <row r="40" spans="2:47" customFormat="1" ht="14.1" customHeight="1">
      <c r="B40" s="9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10"/>
    </row>
    <row r="41" spans="2:47" customFormat="1" ht="14.1" customHeight="1">
      <c r="B41" s="9"/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10"/>
    </row>
    <row r="42" spans="2:47" customFormat="1" ht="14.1" customHeight="1">
      <c r="B42" s="9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2"/>
      <c r="AC42" s="10"/>
    </row>
    <row r="43" spans="2:47" customFormat="1" ht="14.1" customHeight="1">
      <c r="B43" s="9"/>
      <c r="AC43" s="10"/>
    </row>
    <row r="44" spans="2:47" customFormat="1" ht="14.1" customHeight="1" thickBo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8"/>
    </row>
    <row r="45" spans="2:47" customFormat="1" ht="13.5" customHeight="1" thickTop="1"/>
  </sheetData>
  <mergeCells count="27">
    <mergeCell ref="AF7:AH7"/>
    <mergeCell ref="I4:V4"/>
    <mergeCell ref="U6:W6"/>
    <mergeCell ref="X6:AB6"/>
    <mergeCell ref="C7:S7"/>
    <mergeCell ref="U7:W7"/>
    <mergeCell ref="X7:AB7"/>
    <mergeCell ref="M14:T14"/>
    <mergeCell ref="P16:S16"/>
    <mergeCell ref="T21:AB22"/>
    <mergeCell ref="C27:F27"/>
    <mergeCell ref="G27:R27"/>
    <mergeCell ref="T23:Z23"/>
    <mergeCell ref="C28:F29"/>
    <mergeCell ref="G28:R29"/>
    <mergeCell ref="U30:X30"/>
    <mergeCell ref="Y30:AB30"/>
    <mergeCell ref="C30:F30"/>
    <mergeCell ref="G30:R30"/>
    <mergeCell ref="C36:AB42"/>
    <mergeCell ref="C33:F33"/>
    <mergeCell ref="G33:R33"/>
    <mergeCell ref="C31:F31"/>
    <mergeCell ref="G31:R31"/>
    <mergeCell ref="C32:F32"/>
    <mergeCell ref="G32:R32"/>
    <mergeCell ref="C35:AB3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portrait" r:id="rId1"/>
  <rowBreaks count="1" manualBreakCount="1">
    <brk id="45" max="16383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view="pageBreakPreview" zoomScale="85" zoomScaleNormal="70" zoomScaleSheetLayoutView="85" workbookViewId="0">
      <selection activeCell="Z8" sqref="Z8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6" width="10.625" style="36" customWidth="1"/>
    <col min="17" max="16384" width="3.125" style="36"/>
  </cols>
  <sheetData>
    <row r="1" spans="1:16" customFormat="1" ht="46.5" customHeight="1">
      <c r="A1" s="111">
        <v>1</v>
      </c>
      <c r="B1" s="111">
        <f ca="1">IF(COUNT(A:A)&gt;1,MAX(A:A),_xlfn.SHEETS()-2)</f>
        <v>11</v>
      </c>
      <c r="C1" s="190" t="str">
        <f>"Page "&amp;1&amp;" of "&amp;COUNT(Breakdown!$H$6:$H$33)+1</f>
        <v>Page 1 of 11</v>
      </c>
      <c r="D1" s="190"/>
      <c r="E1" s="190"/>
      <c r="F1" s="190"/>
      <c r="G1" s="190"/>
      <c r="H1" s="190"/>
      <c r="I1" s="109"/>
    </row>
    <row r="2" spans="1:16" customFormat="1" ht="30" customHeight="1">
      <c r="A2" s="191" t="s">
        <v>77</v>
      </c>
      <c r="B2" s="191"/>
      <c r="C2" s="191"/>
      <c r="D2" s="191"/>
      <c r="E2" s="191"/>
      <c r="F2" s="191"/>
      <c r="G2" s="191"/>
      <c r="H2" s="191"/>
      <c r="I2" s="191"/>
    </row>
    <row r="3" spans="1:16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</row>
    <row r="4" spans="1:16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</row>
    <row r="5" spans="1:16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98</v>
      </c>
      <c r="O5" s="116" t="s">
        <v>100</v>
      </c>
      <c r="P5" s="116" t="s">
        <v>99</v>
      </c>
    </row>
    <row r="6" spans="1:16" customFormat="1" ht="23.25" customHeight="1">
      <c r="B6" s="117">
        <v>1</v>
      </c>
      <c r="C6" s="118" t="s">
        <v>86</v>
      </c>
      <c r="D6" s="119" t="s">
        <v>85</v>
      </c>
      <c r="E6" s="120">
        <f>IF(H6="","",1)</f>
        <v>1</v>
      </c>
      <c r="F6" s="121" t="s">
        <v>84</v>
      </c>
      <c r="G6" s="122"/>
      <c r="H6" s="123">
        <f>IFERROR( IF(Details1!$H$34&lt;&gt;0,Details1!$H$34,""),"")</f>
        <v>1000</v>
      </c>
      <c r="I6" s="37"/>
      <c r="J6" s="38" t="s">
        <v>0</v>
      </c>
      <c r="N6" s="127">
        <f>IF(H6="","",Details1!P34)</f>
        <v>500</v>
      </c>
      <c r="O6" s="123">
        <f>IF(H6="","",H6-IF(N6="",0,N6))</f>
        <v>500</v>
      </c>
      <c r="P6" s="128" t="str">
        <f>IF(O6="","",ROUND(O6/H6 *100,1) &amp; "%")</f>
        <v>50%</v>
      </c>
    </row>
    <row r="7" spans="1:16" customFormat="1" ht="23.25" customHeight="1">
      <c r="B7" s="117">
        <v>2</v>
      </c>
      <c r="C7" s="118" t="s">
        <v>87</v>
      </c>
      <c r="D7" s="119"/>
      <c r="E7" s="120">
        <f t="shared" ref="E7:E15" si="0">IF(H7="","",1)</f>
        <v>1</v>
      </c>
      <c r="F7" s="121" t="s">
        <v>84</v>
      </c>
      <c r="G7" s="122"/>
      <c r="H7" s="123">
        <f>IFERROR( IF(Details2!$H$34&lt;&gt;0,Details2!$H$34,""),"")</f>
        <v>2000</v>
      </c>
      <c r="I7" s="37"/>
      <c r="J7" s="38" t="s">
        <v>1</v>
      </c>
      <c r="N7" s="127">
        <f>IF(H7="","",Details2!P34)</f>
        <v>1000</v>
      </c>
      <c r="O7" s="123">
        <f t="shared" ref="O7:O33" si="1">IF(H7="","",H7-IF(N7="",0,N7))</f>
        <v>1000</v>
      </c>
      <c r="P7" s="128" t="str">
        <f t="shared" ref="P7:P33" si="2">IF(O7="","",ROUND(O7/H7 *100,1) &amp; "%")</f>
        <v>50%</v>
      </c>
    </row>
    <row r="8" spans="1:16" customFormat="1" ht="23.25" customHeight="1">
      <c r="B8" s="117">
        <v>3</v>
      </c>
      <c r="C8" s="118" t="s">
        <v>88</v>
      </c>
      <c r="D8" s="119"/>
      <c r="E8" s="120">
        <f t="shared" si="0"/>
        <v>1</v>
      </c>
      <c r="F8" s="121" t="s">
        <v>84</v>
      </c>
      <c r="G8" s="122"/>
      <c r="H8" s="123">
        <f>IFERROR( IF(Details3!$H$34&lt;&gt;0,Details3!$H$34,""),"")</f>
        <v>3000</v>
      </c>
      <c r="I8" s="37"/>
      <c r="J8" s="38" t="s">
        <v>2</v>
      </c>
      <c r="N8" s="127">
        <f>IF(H8="","",Details3!P34)</f>
        <v>2000</v>
      </c>
      <c r="O8" s="123">
        <f t="shared" si="1"/>
        <v>1000</v>
      </c>
      <c r="P8" s="128" t="str">
        <f t="shared" si="2"/>
        <v>33.3%</v>
      </c>
    </row>
    <row r="9" spans="1:16" customFormat="1" ht="23.25" customHeight="1">
      <c r="B9" s="117">
        <v>4</v>
      </c>
      <c r="C9" s="118" t="s">
        <v>89</v>
      </c>
      <c r="D9" s="119"/>
      <c r="E9" s="120">
        <f t="shared" si="0"/>
        <v>1</v>
      </c>
      <c r="F9" s="121" t="s">
        <v>84</v>
      </c>
      <c r="G9" s="122"/>
      <c r="H9" s="123">
        <f>IFERROR( IF(Details4!$H$34&lt;&gt;0,Details4!$H$34,""),"")</f>
        <v>4000</v>
      </c>
      <c r="I9" s="37"/>
      <c r="J9" s="38" t="s">
        <v>3</v>
      </c>
      <c r="N9" s="127">
        <f>IF(H9="","",Details4!P34)</f>
        <v>3000</v>
      </c>
      <c r="O9" s="123">
        <f t="shared" si="1"/>
        <v>1000</v>
      </c>
      <c r="P9" s="128" t="str">
        <f t="shared" si="2"/>
        <v>25%</v>
      </c>
    </row>
    <row r="10" spans="1:16" customFormat="1" ht="23.25" customHeight="1">
      <c r="B10" s="117">
        <v>5</v>
      </c>
      <c r="C10" s="118" t="s">
        <v>90</v>
      </c>
      <c r="D10" s="119"/>
      <c r="E10" s="120">
        <f t="shared" si="0"/>
        <v>1</v>
      </c>
      <c r="F10" s="121" t="s">
        <v>84</v>
      </c>
      <c r="G10" s="122"/>
      <c r="H10" s="123">
        <f>IFERROR( IF(Details5!$H$34&lt;&gt;0,Details5!$H$34,""),"")</f>
        <v>5000</v>
      </c>
      <c r="I10" s="37"/>
      <c r="J10" s="38" t="s">
        <v>4</v>
      </c>
      <c r="N10" s="127">
        <f>IF(H10="","",Details5!P34)</f>
        <v>4000</v>
      </c>
      <c r="O10" s="123">
        <f t="shared" si="1"/>
        <v>1000</v>
      </c>
      <c r="P10" s="128" t="str">
        <f t="shared" si="2"/>
        <v>20%</v>
      </c>
    </row>
    <row r="11" spans="1:16" customFormat="1" ht="23.25" customHeight="1">
      <c r="B11" s="117">
        <v>6</v>
      </c>
      <c r="C11" s="118" t="s">
        <v>91</v>
      </c>
      <c r="D11" s="119"/>
      <c r="E11" s="120">
        <f t="shared" si="0"/>
        <v>1</v>
      </c>
      <c r="F11" s="121" t="s">
        <v>84</v>
      </c>
      <c r="G11" s="122"/>
      <c r="H11" s="123">
        <f>IFERROR( IF(Details6!$H$34&lt;&gt;0,Details6!$H$34,""),"")</f>
        <v>6000</v>
      </c>
      <c r="I11" s="37"/>
      <c r="J11" s="38" t="s">
        <v>5</v>
      </c>
      <c r="N11" s="127">
        <f>IF(H11="","",Details6!P34)</f>
        <v>5000</v>
      </c>
      <c r="O11" s="123">
        <f t="shared" si="1"/>
        <v>1000</v>
      </c>
      <c r="P11" s="128" t="str">
        <f t="shared" si="2"/>
        <v>16.7%</v>
      </c>
    </row>
    <row r="12" spans="1:16" customFormat="1" ht="23.25" customHeight="1">
      <c r="B12" s="117">
        <v>7</v>
      </c>
      <c r="C12" s="118" t="s">
        <v>92</v>
      </c>
      <c r="D12" s="119"/>
      <c r="E12" s="120">
        <f t="shared" si="0"/>
        <v>1</v>
      </c>
      <c r="F12" s="121" t="s">
        <v>84</v>
      </c>
      <c r="G12" s="122"/>
      <c r="H12" s="123">
        <f>IFERROR( IF(Details7!$H$34&lt;&gt;0,Details7!$H$34,""),"")</f>
        <v>7000</v>
      </c>
      <c r="I12" s="37"/>
      <c r="J12" s="38" t="s">
        <v>6</v>
      </c>
      <c r="N12" s="127">
        <f>IF(H12="","",Details7!P34)</f>
        <v>6000</v>
      </c>
      <c r="O12" s="123">
        <f t="shared" si="1"/>
        <v>1000</v>
      </c>
      <c r="P12" s="128" t="str">
        <f t="shared" si="2"/>
        <v>14.3%</v>
      </c>
    </row>
    <row r="13" spans="1:16" customFormat="1" ht="23.25" customHeight="1">
      <c r="B13" s="117">
        <v>8</v>
      </c>
      <c r="C13" s="118" t="s">
        <v>93</v>
      </c>
      <c r="D13" s="119"/>
      <c r="E13" s="120">
        <f t="shared" si="0"/>
        <v>1</v>
      </c>
      <c r="F13" s="121" t="s">
        <v>84</v>
      </c>
      <c r="G13" s="122"/>
      <c r="H13" s="123">
        <f>IFERROR( IF(Details8!$H$34&lt;&gt;0,Details8!$H$34,""),"")</f>
        <v>8000</v>
      </c>
      <c r="I13" s="37"/>
      <c r="J13" s="38" t="s">
        <v>7</v>
      </c>
      <c r="N13" s="127">
        <f>IF(H13="","",Details8!P34)</f>
        <v>7000</v>
      </c>
      <c r="O13" s="123">
        <f t="shared" si="1"/>
        <v>1000</v>
      </c>
      <c r="P13" s="128" t="str">
        <f t="shared" si="2"/>
        <v>12.5%</v>
      </c>
    </row>
    <row r="14" spans="1:16" customFormat="1" ht="23.25" customHeight="1">
      <c r="B14" s="117">
        <v>9</v>
      </c>
      <c r="C14" s="118" t="s">
        <v>94</v>
      </c>
      <c r="D14" s="119"/>
      <c r="E14" s="120">
        <f t="shared" si="0"/>
        <v>1</v>
      </c>
      <c r="F14" s="121" t="s">
        <v>84</v>
      </c>
      <c r="G14" s="122"/>
      <c r="H14" s="123">
        <f>IFERROR( IF(Details9!$H$34&lt;&gt;0,Details9!$H$34,""),"")</f>
        <v>9000</v>
      </c>
      <c r="I14" s="37"/>
      <c r="J14" s="38" t="s">
        <v>8</v>
      </c>
      <c r="N14" s="127">
        <f>IF(H14="","",Details9!P34)</f>
        <v>8000</v>
      </c>
      <c r="O14" s="123">
        <f t="shared" si="1"/>
        <v>1000</v>
      </c>
      <c r="P14" s="128" t="str">
        <f t="shared" si="2"/>
        <v>11.1%</v>
      </c>
    </row>
    <row r="15" spans="1:16" customFormat="1" ht="23.25" customHeight="1">
      <c r="B15" s="117">
        <v>10</v>
      </c>
      <c r="C15" s="118" t="s">
        <v>95</v>
      </c>
      <c r="D15" s="119"/>
      <c r="E15" s="120">
        <f t="shared" si="0"/>
        <v>1</v>
      </c>
      <c r="F15" s="121" t="s">
        <v>84</v>
      </c>
      <c r="G15" s="122"/>
      <c r="H15" s="123">
        <f>IFERROR( IF(Details10!$H$34&lt;&gt;0,Details10!$H$34,""),"")</f>
        <v>10000</v>
      </c>
      <c r="I15" s="37"/>
      <c r="J15" s="38" t="s">
        <v>9</v>
      </c>
      <c r="N15" s="127">
        <f>IF(H15="","",Details10!P34)</f>
        <v>9000</v>
      </c>
      <c r="O15" s="123">
        <f t="shared" si="1"/>
        <v>1000</v>
      </c>
      <c r="P15" s="128" t="str">
        <f t="shared" si="2"/>
        <v>10%</v>
      </c>
    </row>
    <row r="16" spans="1:16" customFormat="1" ht="23.25" customHeight="1">
      <c r="B16" s="117"/>
      <c r="C16" s="118"/>
      <c r="D16" s="119"/>
      <c r="E16" s="120"/>
      <c r="F16" s="124"/>
      <c r="G16" s="122"/>
      <c r="H16" s="123"/>
      <c r="I16" s="37"/>
      <c r="J16" s="38" t="s">
        <v>10</v>
      </c>
      <c r="N16" s="127" t="str">
        <f>IF(H16="","",Details1!S40)</f>
        <v/>
      </c>
      <c r="O16" s="123" t="str">
        <f t="shared" si="1"/>
        <v/>
      </c>
      <c r="P16" s="128" t="str">
        <f t="shared" si="2"/>
        <v/>
      </c>
    </row>
    <row r="17" spans="2:16" customFormat="1" ht="23.25" customHeight="1">
      <c r="B17" s="117"/>
      <c r="C17" s="118"/>
      <c r="D17" s="119"/>
      <c r="E17" s="120"/>
      <c r="F17" s="124"/>
      <c r="G17" s="122"/>
      <c r="H17" s="123"/>
      <c r="I17" s="37"/>
      <c r="J17" s="38"/>
      <c r="N17" s="127" t="str">
        <f>IF(H17="","",Details1!S41)</f>
        <v/>
      </c>
      <c r="O17" s="123" t="str">
        <f t="shared" si="1"/>
        <v/>
      </c>
      <c r="P17" s="128" t="str">
        <f t="shared" si="2"/>
        <v/>
      </c>
    </row>
    <row r="18" spans="2:16" customFormat="1" ht="23.25" customHeight="1">
      <c r="B18" s="117"/>
      <c r="C18" s="118"/>
      <c r="D18" s="119"/>
      <c r="E18" s="120"/>
      <c r="F18" s="124"/>
      <c r="G18" s="122"/>
      <c r="H18" s="123"/>
      <c r="I18" s="37"/>
      <c r="J18" s="38"/>
      <c r="N18" s="127" t="str">
        <f>IF(H18="","",Details1!S42)</f>
        <v/>
      </c>
      <c r="O18" s="123" t="str">
        <f t="shared" si="1"/>
        <v/>
      </c>
      <c r="P18" s="128" t="str">
        <f t="shared" si="2"/>
        <v/>
      </c>
    </row>
    <row r="19" spans="2:16" customFormat="1" ht="23.25" customHeight="1">
      <c r="B19" s="117"/>
      <c r="C19" s="118"/>
      <c r="D19" s="119"/>
      <c r="E19" s="120"/>
      <c r="F19" s="124"/>
      <c r="G19" s="122"/>
      <c r="H19" s="123"/>
      <c r="I19" s="37"/>
      <c r="J19" s="38"/>
      <c r="N19" s="127" t="str">
        <f>IF(H19="","",Details1!S43)</f>
        <v/>
      </c>
      <c r="O19" s="123" t="str">
        <f t="shared" si="1"/>
        <v/>
      </c>
      <c r="P19" s="128" t="str">
        <f t="shared" si="2"/>
        <v/>
      </c>
    </row>
    <row r="20" spans="2:16" customFormat="1" ht="23.25" customHeight="1">
      <c r="B20" s="117"/>
      <c r="C20" s="118"/>
      <c r="D20" s="119"/>
      <c r="E20" s="120"/>
      <c r="F20" s="124"/>
      <c r="G20" s="122"/>
      <c r="H20" s="123"/>
      <c r="I20" s="37"/>
      <c r="J20" s="38"/>
      <c r="N20" s="127" t="str">
        <f>IF(H20="","",Details1!S44)</f>
        <v/>
      </c>
      <c r="O20" s="123" t="str">
        <f t="shared" si="1"/>
        <v/>
      </c>
      <c r="P20" s="128" t="str">
        <f t="shared" si="2"/>
        <v/>
      </c>
    </row>
    <row r="21" spans="2:16" customFormat="1" ht="23.25" customHeight="1">
      <c r="B21" s="117"/>
      <c r="C21" s="118"/>
      <c r="D21" s="119"/>
      <c r="E21" s="120"/>
      <c r="F21" s="124"/>
      <c r="G21" s="122"/>
      <c r="H21" s="123"/>
      <c r="I21" s="37"/>
      <c r="J21" s="38" t="s">
        <v>11</v>
      </c>
      <c r="N21" s="127" t="str">
        <f>IF(H21="","",Details1!S45)</f>
        <v/>
      </c>
      <c r="O21" s="123" t="str">
        <f t="shared" si="1"/>
        <v/>
      </c>
      <c r="P21" s="128" t="str">
        <f t="shared" si="2"/>
        <v/>
      </c>
    </row>
    <row r="22" spans="2:16" customFormat="1" ht="23.25" customHeight="1">
      <c r="B22" s="117"/>
      <c r="C22" s="118"/>
      <c r="D22" s="119"/>
      <c r="E22" s="120"/>
      <c r="F22" s="124"/>
      <c r="G22" s="122"/>
      <c r="H22" s="123"/>
      <c r="I22" s="37"/>
      <c r="J22" s="38" t="s">
        <v>12</v>
      </c>
      <c r="N22" s="127" t="str">
        <f>IF(H22="","",Details1!S46)</f>
        <v/>
      </c>
      <c r="O22" s="123" t="str">
        <f t="shared" si="1"/>
        <v/>
      </c>
      <c r="P22" s="128" t="str">
        <f t="shared" si="2"/>
        <v/>
      </c>
    </row>
    <row r="23" spans="2:16" customFormat="1" ht="23.25" customHeight="1">
      <c r="B23" s="117"/>
      <c r="C23" s="118"/>
      <c r="D23" s="119"/>
      <c r="E23" s="120"/>
      <c r="F23" s="124"/>
      <c r="G23" s="122"/>
      <c r="H23" s="123"/>
      <c r="I23" s="37"/>
      <c r="J23" s="38" t="s">
        <v>13</v>
      </c>
      <c r="N23" s="127" t="str">
        <f>IF(H23="","",Details1!S47)</f>
        <v/>
      </c>
      <c r="O23" s="123" t="str">
        <f t="shared" si="1"/>
        <v/>
      </c>
      <c r="P23" s="128" t="str">
        <f t="shared" si="2"/>
        <v/>
      </c>
    </row>
    <row r="24" spans="2:16" customFormat="1" ht="23.25" customHeight="1">
      <c r="B24" s="117"/>
      <c r="C24" s="118"/>
      <c r="D24" s="119"/>
      <c r="E24" s="120"/>
      <c r="F24" s="124"/>
      <c r="G24" s="122"/>
      <c r="H24" s="123"/>
      <c r="I24" s="37"/>
      <c r="J24" s="38" t="s">
        <v>14</v>
      </c>
      <c r="N24" s="127" t="str">
        <f>IF(H24="","",Details1!S48)</f>
        <v/>
      </c>
      <c r="O24" s="123" t="str">
        <f t="shared" si="1"/>
        <v/>
      </c>
      <c r="P24" s="128" t="str">
        <f t="shared" si="2"/>
        <v/>
      </c>
    </row>
    <row r="25" spans="2:16" customFormat="1" ht="23.25" customHeight="1">
      <c r="B25" s="117"/>
      <c r="C25" s="118"/>
      <c r="D25" s="119"/>
      <c r="E25" s="120"/>
      <c r="F25" s="124"/>
      <c r="G25" s="122"/>
      <c r="H25" s="123"/>
      <c r="I25" s="37"/>
      <c r="J25" s="38" t="s">
        <v>15</v>
      </c>
      <c r="N25" s="127" t="str">
        <f>IF(H25="","",Details1!S49)</f>
        <v/>
      </c>
      <c r="O25" s="123" t="str">
        <f t="shared" si="1"/>
        <v/>
      </c>
      <c r="P25" s="128" t="str">
        <f t="shared" si="2"/>
        <v/>
      </c>
    </row>
    <row r="26" spans="2:16" customFormat="1" ht="23.25" customHeight="1">
      <c r="B26" s="117"/>
      <c r="C26" s="118"/>
      <c r="D26" s="119"/>
      <c r="E26" s="120"/>
      <c r="F26" s="124"/>
      <c r="G26" s="122"/>
      <c r="H26" s="123"/>
      <c r="I26" s="37"/>
      <c r="J26" s="38" t="s">
        <v>16</v>
      </c>
      <c r="N26" s="127" t="str">
        <f>IF(H26="","",Details1!S50)</f>
        <v/>
      </c>
      <c r="O26" s="123" t="str">
        <f t="shared" si="1"/>
        <v/>
      </c>
      <c r="P26" s="128" t="str">
        <f t="shared" si="2"/>
        <v/>
      </c>
    </row>
    <row r="27" spans="2:16" customFormat="1" ht="23.25" customHeight="1">
      <c r="B27" s="117"/>
      <c r="C27" s="118"/>
      <c r="D27" s="119"/>
      <c r="E27" s="120"/>
      <c r="F27" s="124"/>
      <c r="G27" s="122"/>
      <c r="H27" s="123"/>
      <c r="I27" s="37"/>
      <c r="J27" s="38" t="s">
        <v>17</v>
      </c>
      <c r="N27" s="127" t="str">
        <f>IF(H27="","",Details1!S51)</f>
        <v/>
      </c>
      <c r="O27" s="123" t="str">
        <f t="shared" si="1"/>
        <v/>
      </c>
      <c r="P27" s="128" t="str">
        <f t="shared" si="2"/>
        <v/>
      </c>
    </row>
    <row r="28" spans="2:16" customFormat="1" ht="23.25" customHeight="1">
      <c r="B28" s="117"/>
      <c r="C28" s="118"/>
      <c r="D28" s="119"/>
      <c r="E28" s="120"/>
      <c r="F28" s="124"/>
      <c r="G28" s="122"/>
      <c r="H28" s="123"/>
      <c r="I28" s="37"/>
      <c r="J28" s="38" t="s">
        <v>18</v>
      </c>
      <c r="N28" s="127" t="str">
        <f>IF(H28="","",Details1!S52)</f>
        <v/>
      </c>
      <c r="O28" s="123" t="str">
        <f t="shared" si="1"/>
        <v/>
      </c>
      <c r="P28" s="128" t="str">
        <f t="shared" si="2"/>
        <v/>
      </c>
    </row>
    <row r="29" spans="2:16" customFormat="1" ht="23.25" customHeight="1">
      <c r="B29" s="117"/>
      <c r="C29" s="118"/>
      <c r="D29" s="119"/>
      <c r="E29" s="120"/>
      <c r="F29" s="124"/>
      <c r="G29" s="122"/>
      <c r="H29" s="123"/>
      <c r="I29" s="37"/>
      <c r="J29" s="38" t="s">
        <v>19</v>
      </c>
      <c r="N29" s="127" t="str">
        <f>IF(H29="","",Details1!S53)</f>
        <v/>
      </c>
      <c r="O29" s="123" t="str">
        <f t="shared" si="1"/>
        <v/>
      </c>
      <c r="P29" s="128" t="str">
        <f t="shared" si="2"/>
        <v/>
      </c>
    </row>
    <row r="30" spans="2:16" customFormat="1" ht="23.25" customHeight="1">
      <c r="B30" s="117"/>
      <c r="C30" s="118"/>
      <c r="D30" s="119"/>
      <c r="E30" s="120"/>
      <c r="F30" s="124"/>
      <c r="G30" s="122"/>
      <c r="H30" s="123"/>
      <c r="I30" s="37"/>
      <c r="J30" s="38" t="s">
        <v>20</v>
      </c>
      <c r="N30" s="127" t="str">
        <f>IF(H30="","",Details1!S54)</f>
        <v/>
      </c>
      <c r="O30" s="123" t="str">
        <f t="shared" si="1"/>
        <v/>
      </c>
      <c r="P30" s="128" t="str">
        <f t="shared" si="2"/>
        <v/>
      </c>
    </row>
    <row r="31" spans="2:16" customFormat="1" ht="23.25" customHeight="1">
      <c r="B31" s="117"/>
      <c r="C31" s="118"/>
      <c r="D31" s="119"/>
      <c r="E31" s="120"/>
      <c r="F31" s="124"/>
      <c r="G31" s="122"/>
      <c r="H31" s="123"/>
      <c r="I31" s="37"/>
      <c r="J31" s="38" t="s">
        <v>21</v>
      </c>
      <c r="N31" s="127" t="str">
        <f>IF(H31="","",Details1!S55)</f>
        <v/>
      </c>
      <c r="O31" s="123" t="str">
        <f t="shared" si="1"/>
        <v/>
      </c>
      <c r="P31" s="128" t="str">
        <f t="shared" si="2"/>
        <v/>
      </c>
    </row>
    <row r="32" spans="2:16" customFormat="1" ht="23.25" customHeight="1">
      <c r="B32" s="117"/>
      <c r="C32" s="118"/>
      <c r="D32" s="119"/>
      <c r="E32" s="120"/>
      <c r="F32" s="124"/>
      <c r="G32" s="122"/>
      <c r="H32" s="123"/>
      <c r="I32" s="37"/>
      <c r="J32" s="38" t="s">
        <v>22</v>
      </c>
      <c r="N32" s="127" t="str">
        <f>IF(H32="","",Details1!S56)</f>
        <v/>
      </c>
      <c r="O32" s="123" t="str">
        <f t="shared" si="1"/>
        <v/>
      </c>
      <c r="P32" s="128" t="str">
        <f t="shared" si="2"/>
        <v/>
      </c>
    </row>
    <row r="33" spans="2:16" customFormat="1" ht="23.25" customHeight="1">
      <c r="B33" s="117"/>
      <c r="C33" s="118"/>
      <c r="D33" s="119"/>
      <c r="E33" s="120"/>
      <c r="F33" s="124"/>
      <c r="G33" s="122"/>
      <c r="H33" s="123"/>
      <c r="I33" s="37"/>
      <c r="J33" s="38" t="s">
        <v>23</v>
      </c>
      <c r="N33" s="127" t="str">
        <f>IF(H33="","",Details1!S57)</f>
        <v/>
      </c>
      <c r="O33" s="123" t="str">
        <f t="shared" si="1"/>
        <v/>
      </c>
      <c r="P33" s="128" t="str">
        <f t="shared" si="2"/>
        <v/>
      </c>
    </row>
    <row r="34" spans="2:16" customFormat="1" ht="23.25" customHeight="1">
      <c r="B34" s="117"/>
      <c r="C34" s="125" t="s">
        <v>96</v>
      </c>
      <c r="D34" s="126"/>
      <c r="E34" s="120"/>
      <c r="F34" s="124"/>
      <c r="G34" s="122"/>
      <c r="H34" s="123">
        <f>IF(SUM(H6:H33)=0,"",SUM(H6:H33))</f>
        <v>55000</v>
      </c>
      <c r="I34" s="37"/>
      <c r="J34" s="38" t="s">
        <v>24</v>
      </c>
      <c r="N34" s="129">
        <f>SUM(N6:N29)</f>
        <v>45500</v>
      </c>
      <c r="O34" s="129">
        <f>SUM(O6:O29)</f>
        <v>9500</v>
      </c>
      <c r="P34" s="130" t="str">
        <f>IF(O34="","",ROUND(O34/H34 *100,1) &amp; "%")</f>
        <v>17.3%</v>
      </c>
    </row>
  </sheetData>
  <mergeCells count="3">
    <mergeCell ref="C1:H1"/>
    <mergeCell ref="A2:I2"/>
    <mergeCell ref="N4:P4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view="pageBreakPreview" zoomScale="85" zoomScaleNormal="100" zoomScaleSheetLayoutView="85" workbookViewId="0">
      <selection activeCell="C7" sqref="C7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"&amp;2&amp;" of "&amp;COUNT(Breakdown!$H$6:$H$33)+1</f>
        <v>Page 2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Breakdown!B6&amp;"."&amp;Breakdown!C6</f>
        <v>1.Item A</v>
      </c>
      <c r="C6" s="195"/>
      <c r="D6" s="195"/>
      <c r="E6" s="195"/>
      <c r="F6" s="195"/>
      <c r="G6" s="195"/>
      <c r="H6" s="195"/>
      <c r="I6" s="195"/>
      <c r="J6" s="92" t="s">
        <v>25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102</v>
      </c>
      <c r="D7" s="119"/>
      <c r="E7" s="133">
        <v>1</v>
      </c>
      <c r="F7" s="134" t="s">
        <v>84</v>
      </c>
      <c r="G7" s="135">
        <v>1000</v>
      </c>
      <c r="H7" s="135">
        <f>IF(AND(E7="",G7=""),"",E7*G7)</f>
        <v>1000</v>
      </c>
      <c r="I7" s="119" t="s">
        <v>26</v>
      </c>
      <c r="J7" s="38" t="s">
        <v>27</v>
      </c>
      <c r="N7" s="136">
        <v>1</v>
      </c>
      <c r="O7" s="127">
        <v>500</v>
      </c>
      <c r="P7" s="127">
        <f>IF(AND($N7="",$O7=""),"",$N7*$O7)</f>
        <v>500</v>
      </c>
      <c r="Q7" s="129">
        <f>IF($H7="","",$H7-IF($P7="",0,$P7))</f>
        <v>500</v>
      </c>
      <c r="R7" s="130" t="str">
        <f>IF(Q7="","",ROUND(Q7/H7 *100,1) &amp; "%")</f>
        <v>50%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ref="H8:H33" si="0">IF(AND(E8="",G8=""),"",E8*G8)</f>
        <v/>
      </c>
      <c r="I8" s="126"/>
      <c r="J8" s="38" t="s">
        <v>28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29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30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31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32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33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34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35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36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37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38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39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40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41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42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43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44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45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46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47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48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49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1000</v>
      </c>
      <c r="I34" s="126"/>
      <c r="J34" s="38" t="s">
        <v>50</v>
      </c>
      <c r="N34" s="137"/>
      <c r="O34" s="137"/>
      <c r="P34" s="129">
        <f>SUM(P7:P33)</f>
        <v>500</v>
      </c>
      <c r="Q34" s="129">
        <f>IF(H34="","",H34-IF(P34="",0,P34))</f>
        <v>500</v>
      </c>
      <c r="R34" s="130" t="str">
        <f>IF(Q34="","",ROUND(Q34/H34 *100,1) &amp; "%")</f>
        <v>50%</v>
      </c>
    </row>
  </sheetData>
  <mergeCells count="5">
    <mergeCell ref="C1:H1"/>
    <mergeCell ref="A2:I2"/>
    <mergeCell ref="B6:I6"/>
    <mergeCell ref="N4:R4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C0F3-6564-4481-ACD2-E63BEB9BC809}">
  <sheetPr>
    <pageSetUpPr fitToPage="1"/>
  </sheetPr>
  <dimension ref="A1:R34"/>
  <sheetViews>
    <sheetView view="pageBreakPreview" topLeftCell="A13" zoomScale="85" zoomScaleNormal="100" zoomScaleSheetLayoutView="85" workbookViewId="0">
      <selection activeCell="N2" sqref="N2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"&amp;3&amp;" of "&amp;COUNT(Breakdown!$H$6:$H$33)+1</f>
        <v>Page 3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Breakdown!B7&amp;"." &amp; Breakdown!C7</f>
        <v>2.Item B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103</v>
      </c>
      <c r="D7" s="119"/>
      <c r="E7" s="133">
        <v>1</v>
      </c>
      <c r="F7" s="134" t="s">
        <v>84</v>
      </c>
      <c r="G7" s="135">
        <v>2000</v>
      </c>
      <c r="H7" s="135">
        <f>IF(AND(E7="",G7=""),"",E7*G7)</f>
        <v>2000</v>
      </c>
      <c r="I7" s="119" t="s">
        <v>26</v>
      </c>
      <c r="J7" s="38" t="s">
        <v>0</v>
      </c>
      <c r="N7" s="136">
        <v>1</v>
      </c>
      <c r="O7" s="127">
        <v>1000</v>
      </c>
      <c r="P7" s="127">
        <f>IF(AND($N7="",$O7=""),"",$N7*$O7)</f>
        <v>1000</v>
      </c>
      <c r="Q7" s="129">
        <f>IF($H7="","",$H7-IF($P7="",0,$P7))</f>
        <v>1000</v>
      </c>
      <c r="R7" s="130" t="str">
        <f>IF(Q7="","",ROUND(Q7/H7 *100,1) &amp; "%")</f>
        <v>50%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ref="H8:H33" si="0">IF(AND(E8="",G8=""),"",E8*G8)</f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2000</v>
      </c>
      <c r="I34" s="126"/>
      <c r="J34" s="38" t="s">
        <v>0</v>
      </c>
      <c r="N34" s="137"/>
      <c r="O34" s="137"/>
      <c r="P34" s="129">
        <f>SUM(P7:P33)</f>
        <v>1000</v>
      </c>
      <c r="Q34" s="129">
        <f>IF(H34="","",H34-IF(P34="",0,P34))</f>
        <v>1000</v>
      </c>
      <c r="R34" s="130" t="str">
        <f>IF(Q34="","",ROUND(Q34/H34 *100,1) &amp; "%")</f>
        <v>50%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5080-AB09-4317-A0C6-9364A4A4712B}">
  <sheetPr>
    <pageSetUpPr fitToPage="1"/>
  </sheetPr>
  <dimension ref="A1:R34"/>
  <sheetViews>
    <sheetView view="pageBreakPreview" topLeftCell="A10" zoomScale="85" zoomScaleNormal="100" zoomScaleSheetLayoutView="85" workbookViewId="0">
      <selection activeCell="M7" sqref="M7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"&amp;4&amp;" of "&amp;COUNT(Breakdown!$H$6:$H$33)+1</f>
        <v>Page 4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Breakdown!B8&amp;"." &amp; Breakdown!C8</f>
        <v>3.Item C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104</v>
      </c>
      <c r="D7" s="119"/>
      <c r="E7" s="133">
        <v>1</v>
      </c>
      <c r="F7" s="134" t="s">
        <v>84</v>
      </c>
      <c r="G7" s="135">
        <v>3000</v>
      </c>
      <c r="H7" s="135">
        <f>IF(AND(E7="",G7=""),"",E7*G7)</f>
        <v>3000</v>
      </c>
      <c r="I7" s="119" t="s">
        <v>26</v>
      </c>
      <c r="J7" s="38" t="s">
        <v>0</v>
      </c>
      <c r="N7" s="136">
        <v>1</v>
      </c>
      <c r="O7" s="127">
        <v>2000</v>
      </c>
      <c r="P7" s="127">
        <f>IF(AND($N7="",$O7=""),"",$N7*$O7)</f>
        <v>2000</v>
      </c>
      <c r="Q7" s="129">
        <f>IF($H7="","",$H7-IF($P7="",0,$P7))</f>
        <v>1000</v>
      </c>
      <c r="R7" s="130" t="str">
        <f>IF(Q7="","",ROUND(Q7/H7 *100,1) &amp; "%")</f>
        <v>33.3%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ref="H8:H33" si="0">IF(AND(E8="",G8=""),"",E8*G8)</f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3000</v>
      </c>
      <c r="I34" s="126"/>
      <c r="J34" s="38" t="s">
        <v>0</v>
      </c>
      <c r="N34" s="137"/>
      <c r="O34" s="137"/>
      <c r="P34" s="129">
        <f>SUM(P7:P33)</f>
        <v>2000</v>
      </c>
      <c r="Q34" s="129">
        <f>IF(H34="","",H34-IF(P34="",0,P34))</f>
        <v>1000</v>
      </c>
      <c r="R34" s="130" t="str">
        <f>IF(Q34="","",ROUND(Q34/H34 *100,1) &amp; "%")</f>
        <v>33.3%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3D5B-A937-4A35-B87C-BD5238548695}">
  <sheetPr>
    <pageSetUpPr fitToPage="1"/>
  </sheetPr>
  <dimension ref="A1:R34"/>
  <sheetViews>
    <sheetView view="pageBreakPreview" topLeftCell="A13" zoomScale="85" zoomScaleNormal="100" zoomScaleSheetLayoutView="85" workbookViewId="0">
      <selection activeCell="Q11" sqref="Q11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"&amp;5&amp;" of "&amp;COUNT(Breakdown!$H$6:$H$33)+1</f>
        <v>Page 5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Breakdown!B9&amp;"." &amp; Breakdown!C9</f>
        <v>4.Item D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105</v>
      </c>
      <c r="D7" s="119"/>
      <c r="E7" s="133">
        <v>1</v>
      </c>
      <c r="F7" s="134" t="s">
        <v>84</v>
      </c>
      <c r="G7" s="135">
        <v>4000</v>
      </c>
      <c r="H7" s="135">
        <f>IF(AND(E7="",G7=""),"",E7*G7)</f>
        <v>4000</v>
      </c>
      <c r="I7" s="119" t="s">
        <v>26</v>
      </c>
      <c r="J7" s="38" t="s">
        <v>0</v>
      </c>
      <c r="N7" s="136">
        <v>1</v>
      </c>
      <c r="O7" s="127">
        <v>3000</v>
      </c>
      <c r="P7" s="127">
        <f>IF(AND($N7="",$O7=""),"",$N7*$O7)</f>
        <v>3000</v>
      </c>
      <c r="Q7" s="129">
        <f>IF($H7="","",$H7-IF($P7="",0,$P7))</f>
        <v>1000</v>
      </c>
      <c r="R7" s="130" t="str">
        <f>IF(Q7="","",ROUND(Q7/H7 *100,1) &amp; "%")</f>
        <v>25%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ref="H8:H33" si="0">IF(AND(E8="",G8=""),"",E8*G8)</f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4000</v>
      </c>
      <c r="I34" s="126"/>
      <c r="J34" s="38" t="s">
        <v>0</v>
      </c>
      <c r="N34" s="137"/>
      <c r="O34" s="137"/>
      <c r="P34" s="129">
        <f>SUM(P7:P33)</f>
        <v>3000</v>
      </c>
      <c r="Q34" s="129">
        <f>IF(H34="","",H34-IF(P34="",0,P34))</f>
        <v>1000</v>
      </c>
      <c r="R34" s="130" t="str">
        <f>IF(Q34="","",ROUND(Q34/H34 *100,1) &amp; "%")</f>
        <v>25%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5E9D-6020-42AF-BC51-96D1ED958BCB}">
  <sheetPr>
    <pageSetUpPr fitToPage="1"/>
  </sheetPr>
  <dimension ref="A1:R34"/>
  <sheetViews>
    <sheetView view="pageBreakPreview" zoomScale="85" zoomScaleNormal="100" zoomScaleSheetLayoutView="85" workbookViewId="0">
      <selection activeCell="R34" sqref="R34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"&amp;6&amp;" of "&amp;COUNT(Breakdown!$H$6:$H$33)+1</f>
        <v>Page 6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Breakdown!B10&amp;"." &amp; Breakdown!C10</f>
        <v>5.Item E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106</v>
      </c>
      <c r="D7" s="119"/>
      <c r="E7" s="133">
        <v>1</v>
      </c>
      <c r="F7" s="134" t="s">
        <v>84</v>
      </c>
      <c r="G7" s="135">
        <v>5000</v>
      </c>
      <c r="H7" s="135">
        <f t="shared" ref="H7:H33" si="0">IF(AND(E7="",G7=""),"",E7*G7)</f>
        <v>5000</v>
      </c>
      <c r="I7" s="119" t="s">
        <v>26</v>
      </c>
      <c r="J7" s="38" t="s">
        <v>0</v>
      </c>
      <c r="N7" s="136">
        <v>1</v>
      </c>
      <c r="O7" s="127">
        <v>4000</v>
      </c>
      <c r="P7" s="127">
        <f>IF(AND($N7="",$O7=""),"",$N7*$O7)</f>
        <v>4000</v>
      </c>
      <c r="Q7" s="129">
        <f>IF($H7="","",$H7-IF($P7="",0,$P7))</f>
        <v>1000</v>
      </c>
      <c r="R7" s="130" t="str">
        <f>IF(Q7="","",ROUND(Q7/H7 *100,1) &amp; "%")</f>
        <v>20%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si="0"/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5000</v>
      </c>
      <c r="I34" s="126"/>
      <c r="J34" s="38" t="s">
        <v>0</v>
      </c>
      <c r="N34" s="137"/>
      <c r="O34" s="137"/>
      <c r="P34" s="129">
        <f>SUM(P7:P33)</f>
        <v>4000</v>
      </c>
      <c r="Q34" s="129">
        <f>IF(H34="","",H34-IF(P34="",0,P34))</f>
        <v>1000</v>
      </c>
      <c r="R34" s="130" t="str">
        <f>IF(Q34="","",ROUND(Q34/H34 *100,1) &amp; "%")</f>
        <v>20%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D8E3-382E-430F-B4E1-683920DE3090}">
  <sheetPr>
    <pageSetUpPr fitToPage="1"/>
  </sheetPr>
  <dimension ref="A1:R34"/>
  <sheetViews>
    <sheetView view="pageBreakPreview" zoomScale="85" zoomScaleNormal="100" zoomScaleSheetLayoutView="85" workbookViewId="0">
      <selection activeCell="P8" sqref="P8"/>
    </sheetView>
  </sheetViews>
  <sheetFormatPr defaultColWidth="3.125" defaultRowHeight="13.5"/>
  <cols>
    <col min="1" max="1" width="1.125" style="36" customWidth="1"/>
    <col min="2" max="2" width="6.125" style="36" customWidth="1"/>
    <col min="3" max="3" width="15.25" style="36" customWidth="1"/>
    <col min="4" max="4" width="35.875" style="36" customWidth="1"/>
    <col min="5" max="5" width="6.625" style="36" customWidth="1"/>
    <col min="6" max="6" width="8.125" style="36" customWidth="1"/>
    <col min="7" max="7" width="8.875" style="36" customWidth="1"/>
    <col min="8" max="8" width="10.125" style="36" customWidth="1"/>
    <col min="9" max="9" width="21.875" style="36" hidden="1" customWidth="1"/>
    <col min="10" max="10" width="1.375" style="36" customWidth="1"/>
    <col min="11" max="12" width="3.125" style="36" customWidth="1"/>
    <col min="13" max="13" width="3.125" style="36"/>
    <col min="14" max="19" width="13.5" style="36" customWidth="1"/>
    <col min="20" max="16384" width="3.125" style="36"/>
  </cols>
  <sheetData>
    <row r="1" spans="1:18" customFormat="1" ht="46.5" customHeight="1">
      <c r="A1" s="111">
        <v>2</v>
      </c>
      <c r="B1" s="111">
        <f ca="1">IF(COUNT(A:A)&gt;1,MAX(A:A),_xlfn.SHEETS()-2)</f>
        <v>11</v>
      </c>
      <c r="C1" s="190" t="str">
        <f>"Page "&amp;7&amp;" of "&amp;COUNT(Breakdown!$H$6:$H$33)+1</f>
        <v>Page 7 of 11</v>
      </c>
      <c r="D1" s="190"/>
      <c r="E1" s="190"/>
      <c r="F1" s="190"/>
      <c r="G1" s="190"/>
      <c r="H1" s="190"/>
      <c r="I1" s="109"/>
    </row>
    <row r="2" spans="1:18" customFormat="1" ht="30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</row>
    <row r="3" spans="1:18" customFormat="1" ht="14.45" customHeight="1">
      <c r="A3" s="109"/>
      <c r="B3" s="112" t="str">
        <f>"Project: "&amp;Cover!G27</f>
        <v>Project: Renovation Project</v>
      </c>
      <c r="C3" s="112"/>
      <c r="D3" s="109"/>
      <c r="E3" s="109"/>
      <c r="F3" s="109"/>
      <c r="G3" s="109"/>
      <c r="H3" s="109"/>
      <c r="I3" s="109"/>
      <c r="N3" s="36"/>
      <c r="O3" s="36"/>
      <c r="P3" s="36"/>
      <c r="Q3" s="36"/>
      <c r="R3" s="36"/>
    </row>
    <row r="4" spans="1:18" customFormat="1" ht="14.45" customHeight="1">
      <c r="A4" s="109"/>
      <c r="B4" s="112" t="str">
        <f>"Quote No："&amp;Cover!X6</f>
        <v>Quote No：000000000001</v>
      </c>
      <c r="C4" s="112"/>
      <c r="D4" s="109"/>
      <c r="E4" s="109"/>
      <c r="F4" s="109"/>
      <c r="G4" s="109"/>
      <c r="H4" s="109"/>
      <c r="I4" s="109"/>
      <c r="N4" s="192" t="s">
        <v>97</v>
      </c>
      <c r="O4" s="192"/>
      <c r="P4" s="192"/>
      <c r="Q4" s="192"/>
      <c r="R4" s="192"/>
    </row>
    <row r="5" spans="1:18" customFormat="1" ht="23.1" customHeight="1">
      <c r="A5" s="109"/>
      <c r="B5" s="114" t="s">
        <v>133</v>
      </c>
      <c r="C5" s="115" t="s">
        <v>78</v>
      </c>
      <c r="D5" s="115" t="s">
        <v>79</v>
      </c>
      <c r="E5" s="115" t="s">
        <v>80</v>
      </c>
      <c r="F5" s="115" t="s">
        <v>81</v>
      </c>
      <c r="G5" s="116" t="s">
        <v>82</v>
      </c>
      <c r="H5" s="115" t="s">
        <v>83</v>
      </c>
      <c r="I5" s="113" t="s">
        <v>134</v>
      </c>
      <c r="N5" s="115" t="s">
        <v>80</v>
      </c>
      <c r="O5" s="115" t="s">
        <v>113</v>
      </c>
      <c r="P5" s="115" t="s">
        <v>83</v>
      </c>
      <c r="Q5" s="115" t="s">
        <v>100</v>
      </c>
      <c r="R5" s="116" t="s">
        <v>99</v>
      </c>
    </row>
    <row r="6" spans="1:18" customFormat="1" ht="22.5" customHeight="1">
      <c r="A6" s="109"/>
      <c r="B6" s="194" t="str">
        <f>Breakdown!B11&amp;"." &amp; Breakdown!C11</f>
        <v>6.Item F</v>
      </c>
      <c r="C6" s="195"/>
      <c r="D6" s="195"/>
      <c r="E6" s="195"/>
      <c r="F6" s="195"/>
      <c r="G6" s="195"/>
      <c r="H6" s="195"/>
      <c r="I6" s="195"/>
      <c r="J6" s="92" t="s">
        <v>0</v>
      </c>
      <c r="N6" s="196"/>
      <c r="O6" s="197"/>
      <c r="P6" s="197"/>
      <c r="Q6" s="197"/>
      <c r="R6" s="198"/>
    </row>
    <row r="7" spans="1:18" customFormat="1" ht="22.5" customHeight="1">
      <c r="A7" s="109"/>
      <c r="B7" s="131">
        <v>1</v>
      </c>
      <c r="C7" s="132" t="s">
        <v>107</v>
      </c>
      <c r="D7" s="119"/>
      <c r="E7" s="133">
        <v>1</v>
      </c>
      <c r="F7" s="134" t="s">
        <v>84</v>
      </c>
      <c r="G7" s="135">
        <v>6000</v>
      </c>
      <c r="H7" s="135">
        <f t="shared" ref="H7:H33" si="0">IF(AND(E7="",G7=""),"",E7*G7)</f>
        <v>6000</v>
      </c>
      <c r="I7" s="119" t="s">
        <v>26</v>
      </c>
      <c r="J7" s="38" t="s">
        <v>0</v>
      </c>
      <c r="N7" s="136">
        <v>1</v>
      </c>
      <c r="O7" s="127">
        <v>5000</v>
      </c>
      <c r="P7" s="127">
        <f>IF(AND($N7="",$O7=""),"",$N7*$O7)</f>
        <v>5000</v>
      </c>
      <c r="Q7" s="129">
        <f>IF($H7="","",$H7-IF($P7="",0,$P7))</f>
        <v>1000</v>
      </c>
      <c r="R7" s="130" t="str">
        <f>IF(Q7="","",ROUND(Q7/H7 *100,1) &amp; "%")</f>
        <v>16.7%</v>
      </c>
    </row>
    <row r="8" spans="1:18" customFormat="1" ht="22.5" customHeight="1">
      <c r="A8" s="109"/>
      <c r="B8" s="117"/>
      <c r="C8" s="125"/>
      <c r="D8" s="126"/>
      <c r="E8" s="120"/>
      <c r="F8" s="124"/>
      <c r="G8" s="122"/>
      <c r="H8" s="135" t="str">
        <f t="shared" si="0"/>
        <v/>
      </c>
      <c r="I8" s="126"/>
      <c r="J8" s="38" t="s">
        <v>0</v>
      </c>
      <c r="N8" s="136"/>
      <c r="O8" s="127"/>
      <c r="P8" s="127"/>
      <c r="Q8" s="129" t="str">
        <f t="shared" ref="Q8:Q33" si="1">IF($H8="","",$H8-IF($P8="",0,$P8))</f>
        <v/>
      </c>
      <c r="R8" s="130" t="str">
        <f t="shared" ref="R8:R33" si="2">IF(Q8="","",ROUND(Q8/H8 *100,1) &amp; "%")</f>
        <v/>
      </c>
    </row>
    <row r="9" spans="1:18" customFormat="1" ht="22.5" customHeight="1">
      <c r="A9" s="109"/>
      <c r="B9" s="117"/>
      <c r="C9" s="125"/>
      <c r="D9" s="126"/>
      <c r="E9" s="120"/>
      <c r="F9" s="124"/>
      <c r="G9" s="122"/>
      <c r="H9" s="135" t="str">
        <f t="shared" si="0"/>
        <v/>
      </c>
      <c r="I9" s="126"/>
      <c r="J9" s="38" t="s">
        <v>0</v>
      </c>
      <c r="N9" s="136"/>
      <c r="O9" s="127"/>
      <c r="P9" s="127"/>
      <c r="Q9" s="129" t="str">
        <f t="shared" si="1"/>
        <v/>
      </c>
      <c r="R9" s="130" t="str">
        <f t="shared" si="2"/>
        <v/>
      </c>
    </row>
    <row r="10" spans="1:18" customFormat="1" ht="22.5" customHeight="1">
      <c r="A10" s="109"/>
      <c r="B10" s="117"/>
      <c r="C10" s="125"/>
      <c r="D10" s="126"/>
      <c r="E10" s="120"/>
      <c r="F10" s="124"/>
      <c r="G10" s="122"/>
      <c r="H10" s="135" t="str">
        <f t="shared" si="0"/>
        <v/>
      </c>
      <c r="I10" s="126"/>
      <c r="J10" s="38" t="s">
        <v>0</v>
      </c>
      <c r="N10" s="136"/>
      <c r="O10" s="127"/>
      <c r="P10" s="127"/>
      <c r="Q10" s="129" t="str">
        <f t="shared" si="1"/>
        <v/>
      </c>
      <c r="R10" s="130" t="str">
        <f t="shared" si="2"/>
        <v/>
      </c>
    </row>
    <row r="11" spans="1:18" customFormat="1" ht="22.5" customHeight="1">
      <c r="A11" s="109"/>
      <c r="B11" s="117"/>
      <c r="C11" s="125"/>
      <c r="D11" s="126"/>
      <c r="E11" s="120"/>
      <c r="F11" s="124"/>
      <c r="G11" s="122"/>
      <c r="H11" s="135" t="str">
        <f t="shared" si="0"/>
        <v/>
      </c>
      <c r="I11" s="126"/>
      <c r="J11" s="38" t="s">
        <v>0</v>
      </c>
      <c r="N11" s="136"/>
      <c r="O11" s="127"/>
      <c r="P11" s="127"/>
      <c r="Q11" s="129" t="str">
        <f t="shared" si="1"/>
        <v/>
      </c>
      <c r="R11" s="130" t="str">
        <f t="shared" si="2"/>
        <v/>
      </c>
    </row>
    <row r="12" spans="1:18" customFormat="1" ht="22.5" customHeight="1">
      <c r="A12" s="109"/>
      <c r="B12" s="117"/>
      <c r="C12" s="125"/>
      <c r="D12" s="126"/>
      <c r="E12" s="120"/>
      <c r="F12" s="124"/>
      <c r="G12" s="122"/>
      <c r="H12" s="135" t="str">
        <f t="shared" si="0"/>
        <v/>
      </c>
      <c r="I12" s="126"/>
      <c r="J12" s="38" t="s">
        <v>0</v>
      </c>
      <c r="N12" s="136"/>
      <c r="O12" s="127"/>
      <c r="P12" s="127"/>
      <c r="Q12" s="129" t="str">
        <f t="shared" si="1"/>
        <v/>
      </c>
      <c r="R12" s="130" t="str">
        <f t="shared" si="2"/>
        <v/>
      </c>
    </row>
    <row r="13" spans="1:18" customFormat="1" ht="22.5" customHeight="1">
      <c r="A13" s="109"/>
      <c r="B13" s="117"/>
      <c r="C13" s="125"/>
      <c r="D13" s="126"/>
      <c r="E13" s="120"/>
      <c r="F13" s="124"/>
      <c r="G13" s="122"/>
      <c r="H13" s="135" t="str">
        <f t="shared" si="0"/>
        <v/>
      </c>
      <c r="I13" s="126"/>
      <c r="J13" s="38" t="s">
        <v>0</v>
      </c>
      <c r="N13" s="136"/>
      <c r="O13" s="127"/>
      <c r="P13" s="127"/>
      <c r="Q13" s="129" t="str">
        <f t="shared" si="1"/>
        <v/>
      </c>
      <c r="R13" s="130" t="str">
        <f t="shared" si="2"/>
        <v/>
      </c>
    </row>
    <row r="14" spans="1:18" customFormat="1" ht="22.5" customHeight="1">
      <c r="A14" s="109"/>
      <c r="B14" s="117"/>
      <c r="C14" s="125"/>
      <c r="D14" s="126"/>
      <c r="E14" s="120"/>
      <c r="F14" s="124"/>
      <c r="G14" s="122"/>
      <c r="H14" s="135" t="str">
        <f t="shared" si="0"/>
        <v/>
      </c>
      <c r="I14" s="126"/>
      <c r="J14" s="38"/>
      <c r="N14" s="136"/>
      <c r="O14" s="127"/>
      <c r="P14" s="127"/>
      <c r="Q14" s="129" t="str">
        <f t="shared" si="1"/>
        <v/>
      </c>
      <c r="R14" s="130" t="str">
        <f t="shared" si="2"/>
        <v/>
      </c>
    </row>
    <row r="15" spans="1:18" customFormat="1" ht="22.5" customHeight="1">
      <c r="A15" s="109"/>
      <c r="B15" s="117"/>
      <c r="C15" s="125"/>
      <c r="D15" s="126"/>
      <c r="E15" s="120"/>
      <c r="F15" s="124"/>
      <c r="G15" s="122"/>
      <c r="H15" s="135" t="str">
        <f t="shared" si="0"/>
        <v/>
      </c>
      <c r="I15" s="126"/>
      <c r="J15" s="38"/>
      <c r="N15" s="136"/>
      <c r="O15" s="127"/>
      <c r="P15" s="127"/>
      <c r="Q15" s="129" t="str">
        <f t="shared" si="1"/>
        <v/>
      </c>
      <c r="R15" s="130" t="str">
        <f t="shared" si="2"/>
        <v/>
      </c>
    </row>
    <row r="16" spans="1:18" customFormat="1" ht="22.5" customHeight="1">
      <c r="A16" s="109"/>
      <c r="B16" s="117"/>
      <c r="C16" s="125"/>
      <c r="D16" s="126"/>
      <c r="E16" s="120"/>
      <c r="F16" s="124"/>
      <c r="G16" s="122"/>
      <c r="H16" s="135" t="str">
        <f t="shared" si="0"/>
        <v/>
      </c>
      <c r="I16" s="126"/>
      <c r="J16" s="38"/>
      <c r="N16" s="136"/>
      <c r="O16" s="127"/>
      <c r="P16" s="127"/>
      <c r="Q16" s="129" t="str">
        <f t="shared" si="1"/>
        <v/>
      </c>
      <c r="R16" s="130" t="str">
        <f t="shared" si="2"/>
        <v/>
      </c>
    </row>
    <row r="17" spans="1:18" customFormat="1" ht="22.5" customHeight="1">
      <c r="A17" s="109"/>
      <c r="B17" s="117"/>
      <c r="C17" s="125"/>
      <c r="D17" s="126"/>
      <c r="E17" s="120"/>
      <c r="F17" s="124"/>
      <c r="G17" s="122"/>
      <c r="H17" s="135" t="str">
        <f t="shared" si="0"/>
        <v/>
      </c>
      <c r="I17" s="126"/>
      <c r="J17" s="38"/>
      <c r="N17" s="136"/>
      <c r="O17" s="127"/>
      <c r="P17" s="127"/>
      <c r="Q17" s="129" t="str">
        <f t="shared" si="1"/>
        <v/>
      </c>
      <c r="R17" s="130" t="str">
        <f t="shared" si="2"/>
        <v/>
      </c>
    </row>
    <row r="18" spans="1:18" customFormat="1" ht="22.5" customHeight="1">
      <c r="A18" s="109"/>
      <c r="B18" s="117"/>
      <c r="C18" s="125"/>
      <c r="D18" s="126"/>
      <c r="E18" s="120"/>
      <c r="F18" s="124"/>
      <c r="G18" s="122"/>
      <c r="H18" s="135" t="str">
        <f t="shared" si="0"/>
        <v/>
      </c>
      <c r="I18" s="126"/>
      <c r="J18" s="38" t="s">
        <v>0</v>
      </c>
      <c r="N18" s="136"/>
      <c r="O18" s="127"/>
      <c r="P18" s="127"/>
      <c r="Q18" s="129" t="str">
        <f t="shared" si="1"/>
        <v/>
      </c>
      <c r="R18" s="130" t="str">
        <f t="shared" si="2"/>
        <v/>
      </c>
    </row>
    <row r="19" spans="1:18" customFormat="1" ht="22.5" customHeight="1">
      <c r="A19" s="109"/>
      <c r="B19" s="117"/>
      <c r="C19" s="125"/>
      <c r="D19" s="126"/>
      <c r="E19" s="120"/>
      <c r="F19" s="124"/>
      <c r="G19" s="122"/>
      <c r="H19" s="135" t="str">
        <f t="shared" si="0"/>
        <v/>
      </c>
      <c r="I19" s="126"/>
      <c r="J19" s="38" t="s">
        <v>0</v>
      </c>
      <c r="N19" s="136"/>
      <c r="O19" s="127"/>
      <c r="P19" s="127"/>
      <c r="Q19" s="129" t="str">
        <f t="shared" si="1"/>
        <v/>
      </c>
      <c r="R19" s="130" t="str">
        <f t="shared" si="2"/>
        <v/>
      </c>
    </row>
    <row r="20" spans="1:18" customFormat="1" ht="22.5" customHeight="1">
      <c r="A20" s="109"/>
      <c r="B20" s="117"/>
      <c r="C20" s="125"/>
      <c r="D20" s="126"/>
      <c r="E20" s="120"/>
      <c r="F20" s="124"/>
      <c r="G20" s="122"/>
      <c r="H20" s="135" t="str">
        <f t="shared" si="0"/>
        <v/>
      </c>
      <c r="I20" s="126"/>
      <c r="J20" s="38" t="s">
        <v>0</v>
      </c>
      <c r="N20" s="136"/>
      <c r="O20" s="127"/>
      <c r="P20" s="127"/>
      <c r="Q20" s="129" t="str">
        <f t="shared" si="1"/>
        <v/>
      </c>
      <c r="R20" s="130" t="str">
        <f t="shared" si="2"/>
        <v/>
      </c>
    </row>
    <row r="21" spans="1:18" customFormat="1" ht="22.5" customHeight="1">
      <c r="A21" s="109"/>
      <c r="B21" s="117"/>
      <c r="C21" s="125"/>
      <c r="D21" s="126"/>
      <c r="E21" s="120"/>
      <c r="F21" s="124"/>
      <c r="G21" s="122"/>
      <c r="H21" s="135" t="str">
        <f t="shared" si="0"/>
        <v/>
      </c>
      <c r="I21" s="126"/>
      <c r="J21" s="38" t="s">
        <v>0</v>
      </c>
      <c r="N21" s="136"/>
      <c r="O21" s="127"/>
      <c r="P21" s="127"/>
      <c r="Q21" s="129" t="str">
        <f t="shared" si="1"/>
        <v/>
      </c>
      <c r="R21" s="130" t="str">
        <f t="shared" si="2"/>
        <v/>
      </c>
    </row>
    <row r="22" spans="1:18" customFormat="1" ht="22.5" customHeight="1">
      <c r="A22" s="109"/>
      <c r="B22" s="117"/>
      <c r="C22" s="125"/>
      <c r="D22" s="126"/>
      <c r="E22" s="120"/>
      <c r="F22" s="124"/>
      <c r="G22" s="122"/>
      <c r="H22" s="135" t="str">
        <f t="shared" si="0"/>
        <v/>
      </c>
      <c r="I22" s="126"/>
      <c r="J22" s="38" t="s">
        <v>0</v>
      </c>
      <c r="N22" s="136"/>
      <c r="O22" s="127"/>
      <c r="P22" s="127"/>
      <c r="Q22" s="129" t="str">
        <f t="shared" si="1"/>
        <v/>
      </c>
      <c r="R22" s="130" t="str">
        <f t="shared" si="2"/>
        <v/>
      </c>
    </row>
    <row r="23" spans="1:18" customFormat="1" ht="22.5" customHeight="1">
      <c r="A23" s="109"/>
      <c r="B23" s="117"/>
      <c r="C23" s="125"/>
      <c r="D23" s="126"/>
      <c r="E23" s="120"/>
      <c r="F23" s="124"/>
      <c r="G23" s="122"/>
      <c r="H23" s="135" t="str">
        <f t="shared" si="0"/>
        <v/>
      </c>
      <c r="I23" s="126"/>
      <c r="J23" s="38" t="s">
        <v>0</v>
      </c>
      <c r="N23" s="136"/>
      <c r="O23" s="127"/>
      <c r="P23" s="127"/>
      <c r="Q23" s="129" t="str">
        <f t="shared" si="1"/>
        <v/>
      </c>
      <c r="R23" s="130" t="str">
        <f t="shared" si="2"/>
        <v/>
      </c>
    </row>
    <row r="24" spans="1:18" customFormat="1" ht="22.5" customHeight="1">
      <c r="A24" s="109"/>
      <c r="B24" s="117"/>
      <c r="C24" s="125"/>
      <c r="D24" s="126"/>
      <c r="E24" s="120"/>
      <c r="F24" s="124"/>
      <c r="G24" s="122"/>
      <c r="H24" s="135" t="str">
        <f t="shared" si="0"/>
        <v/>
      </c>
      <c r="I24" s="126"/>
      <c r="J24" s="38" t="s">
        <v>0</v>
      </c>
      <c r="N24" s="136"/>
      <c r="O24" s="127"/>
      <c r="P24" s="127"/>
      <c r="Q24" s="129" t="str">
        <f t="shared" si="1"/>
        <v/>
      </c>
      <c r="R24" s="130" t="str">
        <f t="shared" si="2"/>
        <v/>
      </c>
    </row>
    <row r="25" spans="1:18" customFormat="1" ht="22.5" customHeight="1">
      <c r="A25" s="109"/>
      <c r="B25" s="117"/>
      <c r="C25" s="125"/>
      <c r="D25" s="126"/>
      <c r="E25" s="120"/>
      <c r="F25" s="124"/>
      <c r="G25" s="122"/>
      <c r="H25" s="135" t="str">
        <f t="shared" si="0"/>
        <v/>
      </c>
      <c r="I25" s="126"/>
      <c r="J25" s="38" t="s">
        <v>0</v>
      </c>
      <c r="N25" s="136"/>
      <c r="O25" s="127"/>
      <c r="P25" s="127"/>
      <c r="Q25" s="129" t="str">
        <f t="shared" si="1"/>
        <v/>
      </c>
      <c r="R25" s="130" t="str">
        <f t="shared" si="2"/>
        <v/>
      </c>
    </row>
    <row r="26" spans="1:18" customFormat="1" ht="22.5" customHeight="1">
      <c r="A26" s="109"/>
      <c r="B26" s="117"/>
      <c r="C26" s="125"/>
      <c r="D26" s="126"/>
      <c r="E26" s="120"/>
      <c r="F26" s="124"/>
      <c r="G26" s="122"/>
      <c r="H26" s="135" t="str">
        <f t="shared" si="0"/>
        <v/>
      </c>
      <c r="I26" s="126"/>
      <c r="J26" s="38" t="s">
        <v>0</v>
      </c>
      <c r="N26" s="136"/>
      <c r="O26" s="127"/>
      <c r="P26" s="127"/>
      <c r="Q26" s="129" t="str">
        <f t="shared" si="1"/>
        <v/>
      </c>
      <c r="R26" s="130" t="str">
        <f t="shared" si="2"/>
        <v/>
      </c>
    </row>
    <row r="27" spans="1:18" customFormat="1" ht="22.5" customHeight="1">
      <c r="A27" s="109"/>
      <c r="B27" s="117"/>
      <c r="C27" s="125"/>
      <c r="D27" s="126"/>
      <c r="E27" s="120"/>
      <c r="F27" s="124"/>
      <c r="G27" s="122"/>
      <c r="H27" s="135" t="str">
        <f t="shared" si="0"/>
        <v/>
      </c>
      <c r="I27" s="126"/>
      <c r="J27" s="38" t="s">
        <v>0</v>
      </c>
      <c r="N27" s="136"/>
      <c r="O27" s="127"/>
      <c r="P27" s="127"/>
      <c r="Q27" s="129" t="str">
        <f t="shared" si="1"/>
        <v/>
      </c>
      <c r="R27" s="130" t="str">
        <f t="shared" si="2"/>
        <v/>
      </c>
    </row>
    <row r="28" spans="1:18" customFormat="1" ht="22.5" customHeight="1">
      <c r="A28" s="109"/>
      <c r="B28" s="117"/>
      <c r="C28" s="125"/>
      <c r="D28" s="126"/>
      <c r="E28" s="120"/>
      <c r="F28" s="124"/>
      <c r="G28" s="122"/>
      <c r="H28" s="135" t="str">
        <f t="shared" si="0"/>
        <v/>
      </c>
      <c r="I28" s="126"/>
      <c r="J28" s="38" t="s">
        <v>0</v>
      </c>
      <c r="N28" s="136"/>
      <c r="O28" s="127"/>
      <c r="P28" s="127"/>
      <c r="Q28" s="129" t="str">
        <f t="shared" si="1"/>
        <v/>
      </c>
      <c r="R28" s="130" t="str">
        <f t="shared" si="2"/>
        <v/>
      </c>
    </row>
    <row r="29" spans="1:18" customFormat="1" ht="22.5" customHeight="1">
      <c r="A29" s="109"/>
      <c r="B29" s="117"/>
      <c r="C29" s="125"/>
      <c r="D29" s="126"/>
      <c r="E29" s="120"/>
      <c r="F29" s="124"/>
      <c r="G29" s="122"/>
      <c r="H29" s="135" t="str">
        <f t="shared" si="0"/>
        <v/>
      </c>
      <c r="I29" s="126"/>
      <c r="J29" s="38" t="s">
        <v>0</v>
      </c>
      <c r="N29" s="136"/>
      <c r="O29" s="127"/>
      <c r="P29" s="127"/>
      <c r="Q29" s="129" t="str">
        <f t="shared" si="1"/>
        <v/>
      </c>
      <c r="R29" s="130" t="str">
        <f t="shared" si="2"/>
        <v/>
      </c>
    </row>
    <row r="30" spans="1:18" customFormat="1" ht="22.5" customHeight="1">
      <c r="A30" s="109"/>
      <c r="B30" s="117"/>
      <c r="C30" s="125"/>
      <c r="D30" s="126"/>
      <c r="E30" s="120"/>
      <c r="F30" s="124"/>
      <c r="G30" s="122"/>
      <c r="H30" s="135" t="str">
        <f t="shared" si="0"/>
        <v/>
      </c>
      <c r="I30" s="126"/>
      <c r="J30" s="38" t="s">
        <v>0</v>
      </c>
      <c r="N30" s="136"/>
      <c r="O30" s="127"/>
      <c r="P30" s="127"/>
      <c r="Q30" s="129" t="str">
        <f t="shared" si="1"/>
        <v/>
      </c>
      <c r="R30" s="130" t="str">
        <f t="shared" si="2"/>
        <v/>
      </c>
    </row>
    <row r="31" spans="1:18" customFormat="1" ht="22.5" customHeight="1">
      <c r="A31" s="109"/>
      <c r="B31" s="117"/>
      <c r="C31" s="125"/>
      <c r="D31" s="126"/>
      <c r="E31" s="120"/>
      <c r="F31" s="124"/>
      <c r="G31" s="122"/>
      <c r="H31" s="135" t="str">
        <f t="shared" si="0"/>
        <v/>
      </c>
      <c r="I31" s="126"/>
      <c r="J31" s="38" t="s">
        <v>0</v>
      </c>
      <c r="N31" s="136"/>
      <c r="O31" s="127"/>
      <c r="P31" s="127"/>
      <c r="Q31" s="129" t="str">
        <f t="shared" si="1"/>
        <v/>
      </c>
      <c r="R31" s="130" t="str">
        <f t="shared" si="2"/>
        <v/>
      </c>
    </row>
    <row r="32" spans="1:18" customFormat="1" ht="22.5" customHeight="1">
      <c r="A32" s="109"/>
      <c r="B32" s="117"/>
      <c r="C32" s="125"/>
      <c r="D32" s="126"/>
      <c r="E32" s="120"/>
      <c r="F32" s="124"/>
      <c r="G32" s="122"/>
      <c r="H32" s="135" t="str">
        <f t="shared" si="0"/>
        <v/>
      </c>
      <c r="I32" s="126"/>
      <c r="J32" s="38" t="s">
        <v>0</v>
      </c>
      <c r="N32" s="136"/>
      <c r="O32" s="127"/>
      <c r="P32" s="127"/>
      <c r="Q32" s="129" t="str">
        <f t="shared" si="1"/>
        <v/>
      </c>
      <c r="R32" s="130" t="str">
        <f t="shared" si="2"/>
        <v/>
      </c>
    </row>
    <row r="33" spans="1:18" customFormat="1" ht="22.5" customHeight="1">
      <c r="A33" s="109"/>
      <c r="B33" s="117"/>
      <c r="C33" s="125"/>
      <c r="D33" s="126"/>
      <c r="E33" s="120"/>
      <c r="F33" s="124"/>
      <c r="G33" s="122"/>
      <c r="H33" s="135" t="str">
        <f t="shared" si="0"/>
        <v/>
      </c>
      <c r="I33" s="126"/>
      <c r="J33" s="38" t="s">
        <v>0</v>
      </c>
      <c r="N33" s="136"/>
      <c r="O33" s="127"/>
      <c r="P33" s="127"/>
      <c r="Q33" s="129" t="str">
        <f t="shared" si="1"/>
        <v/>
      </c>
      <c r="R33" s="130" t="str">
        <f t="shared" si="2"/>
        <v/>
      </c>
    </row>
    <row r="34" spans="1:18" customFormat="1" ht="22.5" customHeight="1">
      <c r="A34" s="109"/>
      <c r="B34" s="117"/>
      <c r="C34" s="125" t="s">
        <v>112</v>
      </c>
      <c r="D34" s="126"/>
      <c r="E34" s="120"/>
      <c r="F34" s="124"/>
      <c r="G34" s="122"/>
      <c r="H34" s="122">
        <f>SUM(H7:H33)</f>
        <v>6000</v>
      </c>
      <c r="I34" s="126"/>
      <c r="J34" s="38" t="s">
        <v>0</v>
      </c>
      <c r="N34" s="137"/>
      <c r="O34" s="137"/>
      <c r="P34" s="129">
        <f>SUM(P7:P33)</f>
        <v>5000</v>
      </c>
      <c r="Q34" s="129">
        <f>IF(H34="","",H34-IF(P34="",0,P34))</f>
        <v>1000</v>
      </c>
      <c r="R34" s="130" t="str">
        <f>IF(Q34="","",ROUND(Q34/H34 *100,1) &amp; "%")</f>
        <v>16.7%</v>
      </c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Example</vt:lpstr>
      <vt:lpstr>Cover</vt:lpstr>
      <vt:lpstr>Breakdown</vt:lpstr>
      <vt:lpstr>Details1</vt:lpstr>
      <vt:lpstr>Details2</vt:lpstr>
      <vt:lpstr>Details3</vt:lpstr>
      <vt:lpstr>Details4</vt:lpstr>
      <vt:lpstr>Details5</vt:lpstr>
      <vt:lpstr>Details6</vt:lpstr>
      <vt:lpstr>Details7</vt:lpstr>
      <vt:lpstr>Details8</vt:lpstr>
      <vt:lpstr>Details9</vt:lpstr>
      <vt:lpstr>Details10</vt:lpstr>
      <vt:lpstr>Breakdown!Print_Area</vt:lpstr>
      <vt:lpstr>Cover!Print_Area</vt:lpstr>
      <vt:lpstr>Details1!Print_Area</vt:lpstr>
      <vt:lpstr>Details10!Print_Area</vt:lpstr>
      <vt:lpstr>Details2!Print_Area</vt:lpstr>
      <vt:lpstr>Details3!Print_Area</vt:lpstr>
      <vt:lpstr>Details4!Print_Area</vt:lpstr>
      <vt:lpstr>Details5!Print_Area</vt:lpstr>
      <vt:lpstr>Details6!Print_Area</vt:lpstr>
      <vt:lpstr>Details7!Print_Area</vt:lpstr>
      <vt:lpstr>Details8!Print_Area</vt:lpstr>
      <vt:lpstr>Details9!Print_Area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2023-04-27T06:51:23Z</dcterms:modified>
</cp:coreProperties>
</file>